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 Mercier\Desktop\"/>
    </mc:Choice>
  </mc:AlternateContent>
  <xr:revisionPtr revIDLastSave="0" documentId="13_ncr:1_{2830C7A9-0CB0-47C8-BF22-6CCEBF516C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30 Form" sheetId="2" r:id="rId1"/>
    <sheet name="Data" sheetId="1" r:id="rId2"/>
  </sheets>
  <definedNames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CorrelationEnabledState" hidden="1">1</definedName>
    <definedName name="_AtRisk_SimSetting_GoalSeekTargetValue" hidden="1">0</definedName>
    <definedName name="_AtRisk_SimSetting_LiveUpdate" hidden="1">TRUE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Pal_Workbook_GUID" hidden="1">"P2ULMN1HRKKT2SQW452Q2N7F"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4" i="2" l="1"/>
  <c r="E80" i="2"/>
  <c r="E78" i="2"/>
  <c r="E82" i="2" l="1"/>
  <c r="AO82" i="2"/>
  <c r="AN82" i="2"/>
  <c r="AM82" i="2"/>
  <c r="AL82" i="2"/>
  <c r="AK82" i="2"/>
  <c r="AJ82" i="2"/>
  <c r="AI82" i="2"/>
  <c r="AH82" i="2"/>
  <c r="AH84" i="2" s="1"/>
  <c r="AG82" i="2"/>
  <c r="AF82" i="2"/>
  <c r="AE82" i="2"/>
  <c r="AD82" i="2"/>
  <c r="AC82" i="2"/>
  <c r="AB82" i="2"/>
  <c r="AA82" i="2"/>
  <c r="Z82" i="2"/>
  <c r="Z84" i="2" s="1"/>
  <c r="Y82" i="2"/>
  <c r="X82" i="2"/>
  <c r="W82" i="2"/>
  <c r="V82" i="2"/>
  <c r="U82" i="2"/>
  <c r="T82" i="2"/>
  <c r="S82" i="2"/>
  <c r="R82" i="2"/>
  <c r="R84" i="2" s="1"/>
  <c r="Q82" i="2"/>
  <c r="P82" i="2"/>
  <c r="O82" i="2"/>
  <c r="N82" i="2"/>
  <c r="M82" i="2"/>
  <c r="L82" i="2"/>
  <c r="K82" i="2"/>
  <c r="J82" i="2"/>
  <c r="J84" i="2" s="1"/>
  <c r="I82" i="2"/>
  <c r="H82" i="2"/>
  <c r="G82" i="2"/>
  <c r="F82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E72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E53" i="2" s="1"/>
  <c r="H53" i="2"/>
  <c r="G53" i="2"/>
  <c r="E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AI41" i="2"/>
  <c r="AA41" i="2"/>
  <c r="S41" i="2"/>
  <c r="K41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AO38" i="2"/>
  <c r="AO41" i="2" s="1"/>
  <c r="AN38" i="2"/>
  <c r="AN41" i="2" s="1"/>
  <c r="AM38" i="2"/>
  <c r="AM41" i="2" s="1"/>
  <c r="AL38" i="2"/>
  <c r="AL41" i="2" s="1"/>
  <c r="AK38" i="2"/>
  <c r="AK41" i="2" s="1"/>
  <c r="AJ38" i="2"/>
  <c r="AJ41" i="2" s="1"/>
  <c r="AI38" i="2"/>
  <c r="AH38" i="2"/>
  <c r="AH41" i="2" s="1"/>
  <c r="AG38" i="2"/>
  <c r="AG41" i="2" s="1"/>
  <c r="AF38" i="2"/>
  <c r="AF41" i="2" s="1"/>
  <c r="AE38" i="2"/>
  <c r="AE41" i="2" s="1"/>
  <c r="AD38" i="2"/>
  <c r="AD41" i="2" s="1"/>
  <c r="AC38" i="2"/>
  <c r="AC41" i="2" s="1"/>
  <c r="AB38" i="2"/>
  <c r="AB41" i="2" s="1"/>
  <c r="AA38" i="2"/>
  <c r="Z38" i="2"/>
  <c r="Z41" i="2" s="1"/>
  <c r="Y38" i="2"/>
  <c r="Y41" i="2" s="1"/>
  <c r="X38" i="2"/>
  <c r="X41" i="2" s="1"/>
  <c r="W38" i="2"/>
  <c r="W41" i="2" s="1"/>
  <c r="V38" i="2"/>
  <c r="V41" i="2" s="1"/>
  <c r="U38" i="2"/>
  <c r="U41" i="2" s="1"/>
  <c r="T38" i="2"/>
  <c r="T41" i="2" s="1"/>
  <c r="S38" i="2"/>
  <c r="R38" i="2"/>
  <c r="R41" i="2" s="1"/>
  <c r="Q38" i="2"/>
  <c r="Q41" i="2" s="1"/>
  <c r="P38" i="2"/>
  <c r="P41" i="2" s="1"/>
  <c r="O38" i="2"/>
  <c r="O41" i="2" s="1"/>
  <c r="N38" i="2"/>
  <c r="N41" i="2" s="1"/>
  <c r="M38" i="2"/>
  <c r="M41" i="2" s="1"/>
  <c r="L38" i="2"/>
  <c r="L41" i="2" s="1"/>
  <c r="K38" i="2"/>
  <c r="J38" i="2"/>
  <c r="J41" i="2" s="1"/>
  <c r="I38" i="2"/>
  <c r="I41" i="2" s="1"/>
  <c r="H38" i="2"/>
  <c r="H41" i="2" s="1"/>
  <c r="G38" i="2"/>
  <c r="G41" i="2" s="1"/>
  <c r="F38" i="2"/>
  <c r="E85" i="2"/>
  <c r="AO84" i="2"/>
  <c r="AN84" i="2"/>
  <c r="AM84" i="2"/>
  <c r="AL84" i="2"/>
  <c r="AK84" i="2"/>
  <c r="AJ84" i="2"/>
  <c r="AI84" i="2"/>
  <c r="AG84" i="2"/>
  <c r="AF84" i="2"/>
  <c r="AE84" i="2"/>
  <c r="AD84" i="2"/>
  <c r="AC84" i="2"/>
  <c r="AB84" i="2"/>
  <c r="AA84" i="2"/>
  <c r="Y84" i="2"/>
  <c r="X84" i="2"/>
  <c r="W84" i="2"/>
  <c r="V84" i="2"/>
  <c r="U84" i="2"/>
  <c r="T84" i="2"/>
  <c r="S84" i="2"/>
  <c r="Q84" i="2"/>
  <c r="P84" i="2"/>
  <c r="O84" i="2"/>
  <c r="N84" i="2"/>
  <c r="M84" i="2"/>
  <c r="L84" i="2"/>
  <c r="K84" i="2"/>
  <c r="I84" i="2"/>
  <c r="H84" i="2"/>
  <c r="G84" i="2"/>
  <c r="F84" i="2"/>
  <c r="E76" i="2"/>
  <c r="E75" i="2"/>
  <c r="E74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0" i="2"/>
  <c r="E69" i="2"/>
  <c r="E68" i="2"/>
  <c r="E67" i="2"/>
  <c r="E65" i="2"/>
  <c r="E63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Q62" i="2"/>
  <c r="P62" i="2"/>
  <c r="O62" i="2"/>
  <c r="N62" i="2"/>
  <c r="M62" i="2"/>
  <c r="L62" i="2"/>
  <c r="K62" i="2"/>
  <c r="J62" i="2"/>
  <c r="I62" i="2"/>
  <c r="H62" i="2"/>
  <c r="G62" i="2"/>
  <c r="F62" i="2"/>
  <c r="E60" i="2"/>
  <c r="E59" i="2"/>
  <c r="E58" i="2"/>
  <c r="E57" i="2"/>
  <c r="E56" i="2"/>
  <c r="H87" i="2"/>
  <c r="F53" i="2"/>
  <c r="E51" i="2"/>
  <c r="E50" i="2"/>
  <c r="E49" i="2"/>
  <c r="E48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E43" i="2"/>
  <c r="F41" i="2"/>
  <c r="E33" i="2"/>
  <c r="E32" i="2"/>
  <c r="E29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R87" i="2" l="1"/>
  <c r="AC87" i="2"/>
  <c r="E47" i="2"/>
  <c r="E87" i="2" s="1"/>
  <c r="P87" i="2"/>
  <c r="L87" i="2"/>
  <c r="E41" i="2"/>
  <c r="S87" i="2"/>
  <c r="E62" i="2"/>
  <c r="G87" i="2"/>
  <c r="O87" i="2"/>
  <c r="X87" i="2"/>
  <c r="AF87" i="2"/>
  <c r="AN87" i="2"/>
  <c r="E38" i="2"/>
  <c r="E39" i="2"/>
  <c r="AA87" i="2"/>
  <c r="AI87" i="2"/>
  <c r="E27" i="2"/>
  <c r="E45" i="2"/>
  <c r="AK87" i="2"/>
  <c r="U87" i="2"/>
  <c r="I87" i="2"/>
  <c r="Q87" i="2"/>
  <c r="Y87" i="2"/>
  <c r="AG87" i="2"/>
  <c r="AO87" i="2"/>
  <c r="Z87" i="2"/>
  <c r="AH87" i="2"/>
  <c r="J87" i="2"/>
  <c r="K87" i="2"/>
  <c r="T87" i="2"/>
  <c r="AB87" i="2"/>
  <c r="AJ87" i="2"/>
  <c r="W87" i="2"/>
  <c r="AE87" i="2"/>
  <c r="AM87" i="2"/>
  <c r="M87" i="2"/>
  <c r="F80" i="2"/>
  <c r="F87" i="2" s="1"/>
  <c r="N87" i="2"/>
  <c r="V87" i="2"/>
  <c r="AD87" i="2"/>
  <c r="AL87" i="2"/>
  <c r="E82" i="1" l="1"/>
  <c r="E68" i="1"/>
  <c r="E69" i="1"/>
  <c r="E70" i="1"/>
  <c r="E67" i="1"/>
  <c r="E47" i="1"/>
  <c r="E39" i="1"/>
  <c r="E38" i="1"/>
  <c r="E32" i="1"/>
  <c r="E83" i="1" l="1"/>
  <c r="E73" i="1"/>
  <c r="E72" i="1"/>
  <c r="K36" i="1"/>
  <c r="F27" i="1"/>
  <c r="E48" i="1"/>
  <c r="E41" i="1" l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E29" i="1" l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R87" i="1" s="1"/>
  <c r="Q84" i="1"/>
  <c r="P84" i="1"/>
  <c r="O84" i="1"/>
  <c r="N84" i="1"/>
  <c r="M84" i="1"/>
  <c r="L84" i="1"/>
  <c r="K84" i="1"/>
  <c r="J84" i="1"/>
  <c r="I84" i="1"/>
  <c r="H84" i="1"/>
  <c r="G84" i="1"/>
  <c r="F84" i="1"/>
  <c r="G72" i="1" l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F72" i="1"/>
  <c r="G62" i="1"/>
  <c r="H62" i="1"/>
  <c r="I62" i="1"/>
  <c r="J62" i="1"/>
  <c r="K62" i="1"/>
  <c r="L62" i="1"/>
  <c r="F62" i="1"/>
  <c r="G53" i="1"/>
  <c r="H53" i="1"/>
  <c r="I53" i="1"/>
  <c r="J53" i="1"/>
  <c r="F41" i="1"/>
  <c r="G41" i="1"/>
  <c r="H41" i="1"/>
  <c r="I41" i="1"/>
  <c r="J41" i="1"/>
  <c r="K41" i="1"/>
  <c r="L41" i="1"/>
  <c r="M41" i="1"/>
  <c r="N41" i="1"/>
  <c r="G80" i="1" l="1"/>
  <c r="G87" i="1" s="1"/>
  <c r="J80" i="1"/>
  <c r="J87" i="1" s="1"/>
  <c r="H80" i="1"/>
  <c r="H87" i="1" s="1"/>
  <c r="I80" i="1"/>
  <c r="I87" i="1" s="1"/>
  <c r="E85" i="1" l="1"/>
  <c r="E78" i="1"/>
  <c r="E74" i="1"/>
  <c r="E75" i="1"/>
  <c r="E76" i="1"/>
  <c r="E65" i="1"/>
  <c r="E63" i="1"/>
  <c r="E57" i="1"/>
  <c r="E58" i="1"/>
  <c r="E59" i="1"/>
  <c r="E60" i="1"/>
  <c r="E56" i="1"/>
  <c r="E51" i="1"/>
  <c r="E50" i="1"/>
  <c r="E49" i="1"/>
  <c r="E43" i="1"/>
  <c r="E33" i="1"/>
  <c r="AF45" i="1"/>
  <c r="AG45" i="1"/>
  <c r="AH45" i="1"/>
  <c r="AI45" i="1"/>
  <c r="AJ45" i="1"/>
  <c r="AK45" i="1"/>
  <c r="AL45" i="1"/>
  <c r="AM45" i="1"/>
  <c r="AN45" i="1"/>
  <c r="AO45" i="1"/>
  <c r="AF36" i="1"/>
  <c r="AG36" i="1"/>
  <c r="AH36" i="1"/>
  <c r="AI36" i="1"/>
  <c r="AJ36" i="1"/>
  <c r="AK36" i="1"/>
  <c r="AL36" i="1"/>
  <c r="AM36" i="1"/>
  <c r="AN36" i="1"/>
  <c r="AO36" i="1"/>
  <c r="AF41" i="1"/>
  <c r="AG41" i="1"/>
  <c r="AH41" i="1"/>
  <c r="AI41" i="1"/>
  <c r="AJ41" i="1"/>
  <c r="AK41" i="1"/>
  <c r="AL41" i="1"/>
  <c r="AM41" i="1"/>
  <c r="AN41" i="1"/>
  <c r="AO41" i="1"/>
  <c r="AF53" i="1"/>
  <c r="AG53" i="1"/>
  <c r="AH53" i="1"/>
  <c r="AI53" i="1"/>
  <c r="AJ53" i="1"/>
  <c r="AK53" i="1"/>
  <c r="AL53" i="1"/>
  <c r="AM53" i="1"/>
  <c r="AN53" i="1"/>
  <c r="AO53" i="1"/>
  <c r="AF62" i="1"/>
  <c r="AG62" i="1"/>
  <c r="AH62" i="1"/>
  <c r="AI62" i="1"/>
  <c r="AJ62" i="1"/>
  <c r="AK62" i="1"/>
  <c r="AL62" i="1"/>
  <c r="AM62" i="1"/>
  <c r="AN62" i="1"/>
  <c r="AO62" i="1"/>
  <c r="AA45" i="1"/>
  <c r="AB45" i="1"/>
  <c r="AC45" i="1"/>
  <c r="AD45" i="1"/>
  <c r="AE45" i="1"/>
  <c r="Z62" i="1"/>
  <c r="AA62" i="1"/>
  <c r="AB62" i="1"/>
  <c r="AC62" i="1"/>
  <c r="AD62" i="1"/>
  <c r="AE62" i="1"/>
  <c r="Z45" i="1"/>
  <c r="Z53" i="1"/>
  <c r="AA53" i="1"/>
  <c r="AB53" i="1"/>
  <c r="AC53" i="1"/>
  <c r="AD53" i="1"/>
  <c r="AE53" i="1"/>
  <c r="Z41" i="1"/>
  <c r="AA41" i="1"/>
  <c r="AB41" i="1"/>
  <c r="AC41" i="1"/>
  <c r="AD41" i="1"/>
  <c r="AE41" i="1"/>
  <c r="Z36" i="1"/>
  <c r="AA36" i="1"/>
  <c r="AB36" i="1"/>
  <c r="AC36" i="1"/>
  <c r="AD36" i="1"/>
  <c r="AE36" i="1"/>
  <c r="U62" i="1"/>
  <c r="V62" i="1"/>
  <c r="W62" i="1"/>
  <c r="X62" i="1"/>
  <c r="Y62" i="1"/>
  <c r="U36" i="1"/>
  <c r="V36" i="1"/>
  <c r="W36" i="1"/>
  <c r="X36" i="1"/>
  <c r="Y36" i="1"/>
  <c r="U41" i="1"/>
  <c r="V41" i="1"/>
  <c r="W41" i="1"/>
  <c r="X41" i="1"/>
  <c r="Y41" i="1"/>
  <c r="V45" i="1"/>
  <c r="W45" i="1"/>
  <c r="X45" i="1"/>
  <c r="Y45" i="1"/>
  <c r="U45" i="1"/>
  <c r="U53" i="1"/>
  <c r="V53" i="1"/>
  <c r="W53" i="1"/>
  <c r="X53" i="1"/>
  <c r="Y53" i="1"/>
  <c r="N36" i="1"/>
  <c r="L36" i="1"/>
  <c r="M36" i="1"/>
  <c r="O36" i="1"/>
  <c r="P36" i="1"/>
  <c r="Q36" i="1"/>
  <c r="S36" i="1"/>
  <c r="T36" i="1"/>
  <c r="O41" i="1"/>
  <c r="P41" i="1"/>
  <c r="Q41" i="1"/>
  <c r="S41" i="1"/>
  <c r="T41" i="1"/>
  <c r="M62" i="1"/>
  <c r="N62" i="1"/>
  <c r="O62" i="1"/>
  <c r="P62" i="1"/>
  <c r="Q62" i="1"/>
  <c r="S62" i="1"/>
  <c r="T62" i="1"/>
  <c r="L53" i="1"/>
  <c r="M53" i="1"/>
  <c r="N53" i="1"/>
  <c r="O53" i="1"/>
  <c r="P53" i="1"/>
  <c r="Q53" i="1"/>
  <c r="S53" i="1"/>
  <c r="T53" i="1"/>
  <c r="K53" i="1"/>
  <c r="F36" i="1"/>
  <c r="F53" i="1"/>
  <c r="E36" i="1" l="1"/>
  <c r="E53" i="1"/>
  <c r="F80" i="1"/>
  <c r="F87" i="1" s="1"/>
  <c r="K80" i="1"/>
  <c r="K87" i="1" s="1"/>
  <c r="E45" i="1"/>
  <c r="E62" i="1"/>
  <c r="E27" i="1"/>
  <c r="AO80" i="1"/>
  <c r="AO87" i="1" s="1"/>
  <c r="AG80" i="1"/>
  <c r="AG87" i="1" s="1"/>
  <c r="AJ80" i="1"/>
  <c r="AJ87" i="1" s="1"/>
  <c r="AL80" i="1"/>
  <c r="AL87" i="1" s="1"/>
  <c r="AB80" i="1"/>
  <c r="AB87" i="1" s="1"/>
  <c r="AK80" i="1"/>
  <c r="AK87" i="1" s="1"/>
  <c r="AA80" i="1"/>
  <c r="AA87" i="1" s="1"/>
  <c r="AM80" i="1"/>
  <c r="AM87" i="1" s="1"/>
  <c r="Z80" i="1"/>
  <c r="Z87" i="1" s="1"/>
  <c r="AH80" i="1"/>
  <c r="AH87" i="1" s="1"/>
  <c r="AI80" i="1"/>
  <c r="AI87" i="1" s="1"/>
  <c r="U80" i="1"/>
  <c r="U87" i="1" s="1"/>
  <c r="AC80" i="1"/>
  <c r="AC87" i="1" s="1"/>
  <c r="AN80" i="1"/>
  <c r="AN87" i="1" s="1"/>
  <c r="AF80" i="1"/>
  <c r="AF87" i="1" s="1"/>
  <c r="AD80" i="1"/>
  <c r="AD87" i="1" s="1"/>
  <c r="AE80" i="1"/>
  <c r="AE87" i="1" s="1"/>
  <c r="P80" i="1"/>
  <c r="P87" i="1" s="1"/>
  <c r="X80" i="1"/>
  <c r="X87" i="1" s="1"/>
  <c r="W80" i="1"/>
  <c r="W87" i="1" s="1"/>
  <c r="Y80" i="1"/>
  <c r="Y87" i="1" s="1"/>
  <c r="V80" i="1"/>
  <c r="V87" i="1" s="1"/>
  <c r="T80" i="1"/>
  <c r="T87" i="1" s="1"/>
  <c r="O80" i="1"/>
  <c r="O87" i="1" s="1"/>
  <c r="N80" i="1"/>
  <c r="N87" i="1" s="1"/>
  <c r="M80" i="1"/>
  <c r="M87" i="1" s="1"/>
  <c r="Q80" i="1"/>
  <c r="Q87" i="1" s="1"/>
  <c r="L80" i="1"/>
  <c r="L87" i="1" s="1"/>
  <c r="S80" i="1"/>
  <c r="S87" i="1" s="1"/>
  <c r="E80" i="1" l="1"/>
  <c r="E84" i="1" s="1"/>
  <c r="E87" i="1" l="1"/>
</calcChain>
</file>

<file path=xl/sharedStrings.xml><?xml version="1.0" encoding="utf-8"?>
<sst xmlns="http://schemas.openxmlformats.org/spreadsheetml/2006/main" count="321" uniqueCount="148">
  <si>
    <t>Year 4 Budget</t>
  </si>
  <si>
    <t>Budget Justification Table</t>
  </si>
  <si>
    <t>Expense Description</t>
  </si>
  <si>
    <t>Senior Personnel</t>
  </si>
  <si>
    <t>A</t>
  </si>
  <si>
    <t xml:space="preserve"> </t>
  </si>
  <si>
    <t>Title</t>
  </si>
  <si>
    <t>Last Name</t>
  </si>
  <si>
    <t>Cal. Mo.</t>
  </si>
  <si>
    <t>1.2 Drilling and Installation</t>
  </si>
  <si>
    <t>1.3 Deep Ice Sensor Modules</t>
  </si>
  <si>
    <t>1.4 Comm/Power/Timing</t>
  </si>
  <si>
    <t>B.</t>
  </si>
  <si>
    <t>Other Personnel</t>
  </si>
  <si>
    <t>Total Salaries and Wages</t>
  </si>
  <si>
    <t>Fringe Benefits</t>
  </si>
  <si>
    <t>Equipment</t>
  </si>
  <si>
    <t>Descrip.</t>
  </si>
  <si>
    <t>Qty</t>
  </si>
  <si>
    <t>Unit Cost</t>
  </si>
  <si>
    <t>Travel</t>
  </si>
  <si>
    <t>Domestic</t>
  </si>
  <si>
    <t>Foreign</t>
  </si>
  <si>
    <t>Subtotal - Eqpt</t>
  </si>
  <si>
    <t>Subtotal - Travel</t>
  </si>
  <si>
    <t>Participant Support Costs</t>
  </si>
  <si>
    <t>Descr</t>
  </si>
  <si>
    <t># participants</t>
  </si>
  <si>
    <t>Subtotal - Part. Supp.</t>
  </si>
  <si>
    <t>Other Direct Costs</t>
  </si>
  <si>
    <t>Computers/Office</t>
  </si>
  <si>
    <t>Software/licenses</t>
  </si>
  <si>
    <t>Other categories</t>
  </si>
  <si>
    <t>And other cats…</t>
  </si>
  <si>
    <t>Subtotal - Materials and Supplies</t>
  </si>
  <si>
    <t>Materials and Supplies</t>
  </si>
  <si>
    <t>Publication Costs/Documentation/Dissemination</t>
  </si>
  <si>
    <t>Consultant Services Description</t>
  </si>
  <si>
    <t>Software/Programming</t>
  </si>
  <si>
    <t>Database consultant</t>
  </si>
  <si>
    <t>Another professional service</t>
  </si>
  <si>
    <t>Etc.</t>
  </si>
  <si>
    <t>Subtotal - Consultant/Prof Services</t>
  </si>
  <si>
    <t>Subawards</t>
  </si>
  <si>
    <t>Subtotal - Subawards</t>
  </si>
  <si>
    <t>Other</t>
  </si>
  <si>
    <t>Leases</t>
  </si>
  <si>
    <t>Maint/Repair</t>
  </si>
  <si>
    <t>Shipping/Postage</t>
  </si>
  <si>
    <t>Subtotal - Other</t>
  </si>
  <si>
    <t>Indirect Costs</t>
  </si>
  <si>
    <t>Office OH</t>
  </si>
  <si>
    <t>Other OH categories</t>
  </si>
  <si>
    <t>Subtotal - Indirect Costs</t>
  </si>
  <si>
    <t>Total - Direct and Indirect</t>
  </si>
  <si>
    <t>C.</t>
  </si>
  <si>
    <t>D.</t>
  </si>
  <si>
    <t>E.</t>
  </si>
  <si>
    <t>F.</t>
  </si>
  <si>
    <t>G.</t>
  </si>
  <si>
    <t>G.1</t>
  </si>
  <si>
    <t>G.2</t>
  </si>
  <si>
    <t>G.3</t>
  </si>
  <si>
    <t>Computer Services</t>
  </si>
  <si>
    <t>Subotal Computer Services</t>
  </si>
  <si>
    <t>G.4</t>
  </si>
  <si>
    <t>G.5</t>
  </si>
  <si>
    <t>G.6</t>
  </si>
  <si>
    <t>H</t>
  </si>
  <si>
    <t>Total - Direct Costs</t>
  </si>
  <si>
    <t>I.</t>
  </si>
  <si>
    <t>J.</t>
  </si>
  <si>
    <t>Principal Investigator</t>
  </si>
  <si>
    <t>Hanson</t>
  </si>
  <si>
    <t>Project Manager</t>
  </si>
  <si>
    <t>Feyzi</t>
  </si>
  <si>
    <t>Project Controls Manager</t>
  </si>
  <si>
    <t>Project Controls Analyst</t>
  </si>
  <si>
    <t>Quality and Safety</t>
  </si>
  <si>
    <t>Zernick</t>
  </si>
  <si>
    <t>Project Engineer</t>
  </si>
  <si>
    <t>DuVernois</t>
  </si>
  <si>
    <t>Logistics Manager</t>
  </si>
  <si>
    <t>Tosi</t>
  </si>
  <si>
    <t>PSU</t>
  </si>
  <si>
    <t>UA</t>
  </si>
  <si>
    <t>UMD</t>
  </si>
  <si>
    <t>Implementation Manager</t>
  </si>
  <si>
    <t>McEwen</t>
  </si>
  <si>
    <t>Capitalized Labor</t>
  </si>
  <si>
    <t>1.3.1 mDOM</t>
  </si>
  <si>
    <t>1.3.2 D-Egg</t>
  </si>
  <si>
    <t>1.3.3 PDOM</t>
  </si>
  <si>
    <t>1.3.4 Ice Comms Module</t>
  </si>
  <si>
    <t>1.3.5 Special Devices</t>
  </si>
  <si>
    <t>Wendt</t>
  </si>
  <si>
    <t>Engineer / Technician</t>
  </si>
  <si>
    <t>MSU</t>
  </si>
  <si>
    <t>1.4.1 Downhole Cables</t>
  </si>
  <si>
    <t>1.4.2 Surface Cables</t>
  </si>
  <si>
    <t>1.4.3 FieldHub</t>
  </si>
  <si>
    <t>1.4.4 CPT Central Infrastructure</t>
  </si>
  <si>
    <t>1.4.5 Northern Test System</t>
  </si>
  <si>
    <t xml:space="preserve">Engineer  </t>
  </si>
  <si>
    <t>Kelley</t>
  </si>
  <si>
    <t>1.5 Characterization and Calibration System</t>
  </si>
  <si>
    <t>1.5.3 Array Calibration</t>
  </si>
  <si>
    <t>1.5.4 Calibration Management and Organization</t>
  </si>
  <si>
    <t>1.5.1 Module Calibration</t>
  </si>
  <si>
    <t>1.5.2 Calibration Assemblies</t>
  </si>
  <si>
    <t>Braun</t>
  </si>
  <si>
    <t>Auer</t>
  </si>
  <si>
    <t>1.6 IceCube Data Systems Integration</t>
  </si>
  <si>
    <t>1.6.0 L2 Task Management</t>
  </si>
  <si>
    <t>1.6.1 Online Systems Software</t>
  </si>
  <si>
    <t>1.6.2 Offline Systems</t>
  </si>
  <si>
    <t>1.6.3 Simulation Software</t>
  </si>
  <si>
    <t>1.6.4 Computing Infrastructure</t>
  </si>
  <si>
    <t>1.6.5 Upgrade String Commissioning</t>
  </si>
  <si>
    <t>1.1 Project Office</t>
  </si>
  <si>
    <t>Capital Eqipment</t>
  </si>
  <si>
    <t>View Itemized Table</t>
  </si>
  <si>
    <t>1.1.1 Project Management</t>
  </si>
  <si>
    <t>Weber</t>
  </si>
  <si>
    <t>1.1.2 Project Controls</t>
  </si>
  <si>
    <t>1.1.3 Quality and Safety</t>
  </si>
  <si>
    <t>1.1.4 Polar Operations</t>
  </si>
  <si>
    <t>1.1.5 Project Engineering</t>
  </si>
  <si>
    <t>1.2.1 Implementation Management &amp; Systems Engineering</t>
  </si>
  <si>
    <t>1.2.2 Thermal Plant - Off-ice</t>
  </si>
  <si>
    <t>1.2.3 Tower Operations Site (TOS) - Off-ice</t>
  </si>
  <si>
    <t>1.2.4 Computing and Control System - Off-ice</t>
  </si>
  <si>
    <t>1.2.5 Power Generation &amp; Distribution</t>
  </si>
  <si>
    <t>1.2.6 Water Handling Systems - Off-ice</t>
  </si>
  <si>
    <t>1.2.7 Support Equipment - Off-ice</t>
  </si>
  <si>
    <t>1.2.8 Drill Field Seasons - Antarctica</t>
  </si>
  <si>
    <t>1.2.9 Installation - Off-ice</t>
  </si>
  <si>
    <t>1.2.10 Installation Field Seasons - Antarctica</t>
  </si>
  <si>
    <t>1.4.6 CPT Management (PY4 onward)</t>
  </si>
  <si>
    <t>Controls</t>
  </si>
  <si>
    <t>Finance</t>
  </si>
  <si>
    <t>S. Griffin</t>
  </si>
  <si>
    <t>Total Yr 5</t>
  </si>
  <si>
    <t>Sandstrom</t>
  </si>
  <si>
    <t>Senior Scientist</t>
  </si>
  <si>
    <t>Scientist</t>
  </si>
  <si>
    <t>Other - Contingency</t>
  </si>
  <si>
    <t>Other OH - Contingency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</si>
</sst>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2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0" fillId="0" borderId="0" xfId="0" applyFill="1"/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/>
    <xf numFmtId="0" fontId="1" fillId="2" borderId="2" xfId="0" applyFont="1" applyFill="1" applyBorder="1"/>
    <xf numFmtId="0" fontId="0" fillId="2" borderId="4" xfId="0" applyFill="1" applyBorder="1"/>
    <xf numFmtId="0" fontId="0" fillId="0" borderId="4" xfId="0" applyBorder="1"/>
    <xf numFmtId="0" fontId="1" fillId="2" borderId="4" xfId="0" applyFont="1" applyFill="1" applyBorder="1"/>
    <xf numFmtId="0" fontId="1" fillId="2" borderId="5" xfId="0" applyFont="1" applyFill="1" applyBorder="1"/>
    <xf numFmtId="0" fontId="0" fillId="0" borderId="0" xfId="0" applyBorder="1"/>
    <xf numFmtId="0" fontId="0" fillId="0" borderId="8" xfId="0" applyBorder="1"/>
    <xf numFmtId="0" fontId="0" fillId="2" borderId="0" xfId="0" applyFill="1" applyBorder="1"/>
    <xf numFmtId="0" fontId="0" fillId="2" borderId="8" xfId="0" applyFill="1" applyBorder="1"/>
    <xf numFmtId="0" fontId="1" fillId="2" borderId="0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2" fontId="1" fillId="2" borderId="0" xfId="0" applyNumberFormat="1" applyFont="1" applyFill="1" applyAlignment="1">
      <alignment horizontal="left"/>
    </xf>
    <xf numFmtId="6" fontId="1" fillId="2" borderId="0" xfId="0" applyNumberFormat="1" applyFont="1" applyFill="1"/>
    <xf numFmtId="164" fontId="0" fillId="0" borderId="0" xfId="0" applyNumberFormat="1"/>
    <xf numFmtId="0" fontId="0" fillId="0" borderId="0" xfId="0" applyFont="1"/>
    <xf numFmtId="164" fontId="0" fillId="0" borderId="1" xfId="0" applyNumberFormat="1" applyBorder="1"/>
    <xf numFmtId="44" fontId="0" fillId="0" borderId="4" xfId="1" applyFont="1" applyBorder="1"/>
    <xf numFmtId="165" fontId="0" fillId="0" borderId="4" xfId="1" applyNumberFormat="1" applyFont="1" applyBorder="1"/>
    <xf numFmtId="164" fontId="0" fillId="0" borderId="4" xfId="1" applyNumberFormat="1" applyFont="1" applyBorder="1"/>
    <xf numFmtId="164" fontId="0" fillId="0" borderId="4" xfId="0" applyNumberFormat="1" applyBorder="1"/>
    <xf numFmtId="164" fontId="3" fillId="0" borderId="4" xfId="1" applyNumberFormat="1" applyFont="1" applyBorder="1"/>
    <xf numFmtId="165" fontId="0" fillId="0" borderId="4" xfId="0" applyNumberFormat="1" applyBorder="1"/>
    <xf numFmtId="164" fontId="0" fillId="0" borderId="4" xfId="0" applyNumberFormat="1" applyFill="1" applyBorder="1"/>
    <xf numFmtId="0" fontId="1" fillId="0" borderId="4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164" fontId="0" fillId="0" borderId="8" xfId="0" applyNumberFormat="1" applyBorder="1"/>
    <xf numFmtId="44" fontId="0" fillId="0" borderId="0" xfId="1" applyFont="1" applyBorder="1"/>
    <xf numFmtId="44" fontId="0" fillId="0" borderId="8" xfId="1" applyFont="1" applyBorder="1"/>
    <xf numFmtId="165" fontId="0" fillId="0" borderId="0" xfId="1" applyNumberFormat="1" applyFont="1" applyBorder="1"/>
    <xf numFmtId="164" fontId="0" fillId="0" borderId="0" xfId="1" applyNumberFormat="1" applyFont="1" applyBorder="1"/>
    <xf numFmtId="164" fontId="0" fillId="0" borderId="8" xfId="1" applyNumberFormat="1" applyFont="1" applyBorder="1"/>
    <xf numFmtId="44" fontId="0" fillId="3" borderId="4" xfId="1" applyFont="1" applyFill="1" applyBorder="1"/>
    <xf numFmtId="164" fontId="0" fillId="3" borderId="4" xfId="0" applyNumberFormat="1" applyFill="1" applyBorder="1"/>
    <xf numFmtId="0" fontId="0" fillId="3" borderId="0" xfId="0" applyFill="1" applyBorder="1"/>
    <xf numFmtId="0" fontId="0" fillId="3" borderId="8" xfId="0" applyFill="1" applyBorder="1"/>
    <xf numFmtId="164" fontId="0" fillId="0" borderId="0" xfId="0" applyNumberFormat="1" applyBorder="1"/>
    <xf numFmtId="0" fontId="0" fillId="4" borderId="0" xfId="0" applyFill="1"/>
    <xf numFmtId="0" fontId="0" fillId="4" borderId="1" xfId="0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8" xfId="0" applyFill="1" applyBorder="1"/>
    <xf numFmtId="164" fontId="0" fillId="3" borderId="0" xfId="0" applyNumberFormat="1" applyFill="1" applyBorder="1"/>
    <xf numFmtId="0" fontId="0" fillId="5" borderId="8" xfId="0" applyFill="1" applyBorder="1"/>
    <xf numFmtId="0" fontId="0" fillId="5" borderId="4" xfId="0" applyFill="1" applyBorder="1"/>
    <xf numFmtId="0" fontId="0" fillId="5" borderId="0" xfId="0" applyFill="1" applyBorder="1"/>
    <xf numFmtId="44" fontId="0" fillId="5" borderId="4" xfId="1" applyFont="1" applyFill="1" applyBorder="1"/>
    <xf numFmtId="164" fontId="0" fillId="5" borderId="4" xfId="0" applyNumberFormat="1" applyFill="1" applyBorder="1"/>
    <xf numFmtId="165" fontId="0" fillId="0" borderId="0" xfId="0" applyNumberFormat="1" applyBorder="1"/>
    <xf numFmtId="164" fontId="0" fillId="0" borderId="0" xfId="0" applyNumberFormat="1" applyFill="1" applyBorder="1"/>
    <xf numFmtId="0" fontId="1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44" fontId="0" fillId="0" borderId="1" xfId="1" applyFont="1" applyBorder="1"/>
    <xf numFmtId="164" fontId="0" fillId="0" borderId="1" xfId="1" applyNumberFormat="1" applyFont="1" applyBorder="1"/>
    <xf numFmtId="165" fontId="0" fillId="0" borderId="1" xfId="0" applyNumberFormat="1" applyBorder="1"/>
    <xf numFmtId="165" fontId="0" fillId="0" borderId="1" xfId="1" applyNumberFormat="1" applyFont="1" applyBorder="1"/>
    <xf numFmtId="164" fontId="0" fillId="0" borderId="1" xfId="0" applyNumberFormat="1" applyFill="1" applyBorder="1"/>
    <xf numFmtId="44" fontId="0" fillId="5" borderId="1" xfId="1" applyFont="1" applyFill="1" applyBorder="1"/>
    <xf numFmtId="164" fontId="0" fillId="5" borderId="1" xfId="0" applyNumberFormat="1" applyFill="1" applyBorder="1"/>
    <xf numFmtId="0" fontId="0" fillId="5" borderId="1" xfId="0" applyFill="1" applyBorder="1"/>
    <xf numFmtId="44" fontId="0" fillId="3" borderId="1" xfId="1" applyFont="1" applyFill="1" applyBorder="1"/>
    <xf numFmtId="164" fontId="0" fillId="3" borderId="1" xfId="0" applyNumberFormat="1" applyFill="1" applyBorder="1"/>
    <xf numFmtId="0" fontId="0" fillId="3" borderId="1" xfId="0" applyFill="1" applyBorder="1"/>
    <xf numFmtId="44" fontId="0" fillId="3" borderId="0" xfId="1" applyFont="1" applyFill="1" applyBorder="1"/>
    <xf numFmtId="0" fontId="1" fillId="0" borderId="0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vertical="top" wrapText="1"/>
    </xf>
    <xf numFmtId="164" fontId="4" fillId="0" borderId="15" xfId="0" applyNumberFormat="1" applyFont="1" applyBorder="1"/>
    <xf numFmtId="164" fontId="4" fillId="0" borderId="16" xfId="0" applyNumberFormat="1" applyFont="1" applyBorder="1"/>
    <xf numFmtId="164" fontId="4" fillId="0" borderId="17" xfId="0" applyNumberFormat="1" applyFont="1" applyBorder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7" borderId="22" xfId="0" applyFont="1" applyFill="1" applyBorder="1"/>
    <xf numFmtId="0" fontId="1" fillId="2" borderId="11" xfId="0" applyFont="1" applyFill="1" applyBorder="1"/>
    <xf numFmtId="164" fontId="0" fillId="7" borderId="11" xfId="0" applyNumberFormat="1" applyFill="1" applyBorder="1"/>
    <xf numFmtId="0" fontId="0" fillId="7" borderId="4" xfId="0" applyFill="1" applyBorder="1"/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164" fontId="0" fillId="0" borderId="4" xfId="0" applyNumberFormat="1" applyFont="1" applyBorder="1"/>
    <xf numFmtId="0" fontId="1" fillId="2" borderId="27" xfId="0" applyFont="1" applyFill="1" applyBorder="1"/>
    <xf numFmtId="0" fontId="1" fillId="2" borderId="28" xfId="0" applyFont="1" applyFill="1" applyBorder="1"/>
    <xf numFmtId="164" fontId="4" fillId="0" borderId="29" xfId="0" applyNumberFormat="1" applyFont="1" applyBorder="1"/>
    <xf numFmtId="0" fontId="0" fillId="3" borderId="4" xfId="0" applyFill="1" applyBorder="1"/>
    <xf numFmtId="6" fontId="0" fillId="0" borderId="0" xfId="0" applyNumberFormat="1"/>
    <xf numFmtId="0" fontId="6" fillId="0" borderId="0" xfId="0" applyFont="1"/>
    <xf numFmtId="0" fontId="7" fillId="0" borderId="0" xfId="0" applyFont="1" applyAlignment="1">
      <alignment horizontal="center"/>
    </xf>
    <xf numFmtId="0" fontId="6" fillId="7" borderId="4" xfId="0" applyFont="1" applyFill="1" applyBorder="1"/>
    <xf numFmtId="0" fontId="6" fillId="0" borderId="4" xfId="0" applyFont="1" applyBorder="1"/>
    <xf numFmtId="0" fontId="6" fillId="0" borderId="0" xfId="0" applyFont="1" applyBorder="1"/>
    <xf numFmtId="0" fontId="6" fillId="0" borderId="8" xfId="0" applyFont="1" applyBorder="1"/>
    <xf numFmtId="0" fontId="6" fillId="0" borderId="1" xfId="0" applyFont="1" applyBorder="1"/>
    <xf numFmtId="164" fontId="6" fillId="7" borderId="11" xfId="0" applyNumberFormat="1" applyFont="1" applyFill="1" applyBorder="1"/>
    <xf numFmtId="44" fontId="6" fillId="0" borderId="4" xfId="1" applyFont="1" applyBorder="1"/>
    <xf numFmtId="44" fontId="6" fillId="0" borderId="0" xfId="1" applyFont="1" applyBorder="1"/>
    <xf numFmtId="44" fontId="6" fillId="0" borderId="8" xfId="1" applyFont="1" applyBorder="1"/>
    <xf numFmtId="164" fontId="6" fillId="0" borderId="0" xfId="0" applyNumberFormat="1" applyFont="1" applyBorder="1"/>
    <xf numFmtId="164" fontId="6" fillId="0" borderId="8" xfId="0" applyNumberFormat="1" applyFont="1" applyBorder="1"/>
    <xf numFmtId="164" fontId="6" fillId="0" borderId="4" xfId="0" applyNumberFormat="1" applyFont="1" applyBorder="1"/>
    <xf numFmtId="164" fontId="6" fillId="0" borderId="11" xfId="0" applyNumberFormat="1" applyFont="1" applyBorder="1"/>
    <xf numFmtId="164" fontId="6" fillId="0" borderId="0" xfId="0" applyNumberFormat="1" applyFont="1"/>
    <xf numFmtId="164" fontId="6" fillId="0" borderId="14" xfId="0" applyNumberFormat="1" applyFont="1" applyBorder="1"/>
    <xf numFmtId="164" fontId="0" fillId="7" borderId="11" xfId="0" applyNumberFormat="1" applyFont="1" applyFill="1" applyBorder="1"/>
    <xf numFmtId="0" fontId="0" fillId="7" borderId="11" xfId="0" applyFont="1" applyFill="1" applyBorder="1"/>
    <xf numFmtId="0" fontId="0" fillId="0" borderId="4" xfId="0" applyFont="1" applyBorder="1"/>
    <xf numFmtId="0" fontId="0" fillId="0" borderId="0" xfId="0" applyFont="1" applyBorder="1"/>
    <xf numFmtId="0" fontId="0" fillId="0" borderId="8" xfId="0" applyFont="1" applyBorder="1"/>
    <xf numFmtId="0" fontId="0" fillId="0" borderId="1" xfId="0" applyFont="1" applyBorder="1"/>
    <xf numFmtId="44" fontId="3" fillId="0" borderId="0" xfId="1" applyFont="1" applyBorder="1"/>
    <xf numFmtId="44" fontId="3" fillId="0" borderId="8" xfId="1" applyFont="1" applyBorder="1"/>
    <xf numFmtId="44" fontId="3" fillId="0" borderId="4" xfId="1" applyFont="1" applyBorder="1"/>
    <xf numFmtId="44" fontId="3" fillId="0" borderId="1" xfId="1" applyFont="1" applyBorder="1"/>
    <xf numFmtId="0" fontId="0" fillId="6" borderId="12" xfId="0" applyFont="1" applyFill="1" applyBorder="1"/>
    <xf numFmtId="44" fontId="3" fillId="6" borderId="11" xfId="1" applyFont="1" applyFill="1" applyBorder="1"/>
    <xf numFmtId="44" fontId="3" fillId="6" borderId="0" xfId="1" applyFont="1" applyFill="1" applyBorder="1"/>
    <xf numFmtId="44" fontId="3" fillId="6" borderId="8" xfId="1" applyFont="1" applyFill="1" applyBorder="1"/>
    <xf numFmtId="44" fontId="3" fillId="6" borderId="4" xfId="1" applyFont="1" applyFill="1" applyBorder="1"/>
    <xf numFmtId="44" fontId="3" fillId="6" borderId="1" xfId="1" applyFont="1" applyFill="1" applyBorder="1"/>
    <xf numFmtId="164" fontId="0" fillId="0" borderId="0" xfId="0" applyNumberFormat="1" applyFont="1" applyBorder="1"/>
    <xf numFmtId="44" fontId="3" fillId="0" borderId="4" xfId="1" applyFont="1" applyFill="1" applyBorder="1"/>
    <xf numFmtId="44" fontId="3" fillId="0" borderId="0" xfId="1" applyFont="1" applyFill="1" applyBorder="1"/>
    <xf numFmtId="164" fontId="0" fillId="0" borderId="8" xfId="0" applyNumberFormat="1" applyFont="1" applyBorder="1"/>
    <xf numFmtId="164" fontId="6" fillId="0" borderId="4" xfId="1" applyNumberFormat="1" applyFont="1" applyBorder="1"/>
    <xf numFmtId="164" fontId="6" fillId="0" borderId="1" xfId="1" applyNumberFormat="1" applyFont="1" applyBorder="1"/>
    <xf numFmtId="164" fontId="6" fillId="0" borderId="0" xfId="1" applyNumberFormat="1" applyFont="1" applyBorder="1"/>
    <xf numFmtId="164" fontId="6" fillId="0" borderId="8" xfId="1" applyNumberFormat="1" applyFont="1" applyBorder="1"/>
    <xf numFmtId="2" fontId="6" fillId="0" borderId="0" xfId="0" applyNumberFormat="1" applyFont="1" applyFill="1"/>
    <xf numFmtId="2" fontId="6" fillId="8" borderId="0" xfId="0" applyNumberFormat="1" applyFont="1" applyFill="1"/>
    <xf numFmtId="2" fontId="6" fillId="0" borderId="0" xfId="0" applyNumberFormat="1" applyFont="1" applyFill="1" applyBorder="1"/>
    <xf numFmtId="44" fontId="6" fillId="0" borderId="1" xfId="1" applyFont="1" applyBorder="1"/>
    <xf numFmtId="164" fontId="6" fillId="3" borderId="1" xfId="0" applyNumberFormat="1" applyFont="1" applyFill="1" applyBorder="1"/>
    <xf numFmtId="164" fontId="8" fillId="3" borderId="1" xfId="0" applyNumberFormat="1" applyFont="1" applyFill="1" applyBorder="1"/>
    <xf numFmtId="164" fontId="8" fillId="5" borderId="1" xfId="1" applyNumberFormat="1" applyFont="1" applyFill="1" applyBorder="1"/>
    <xf numFmtId="164" fontId="6" fillId="5" borderId="1" xfId="1" applyNumberFormat="1" applyFont="1" applyFill="1" applyBorder="1"/>
    <xf numFmtId="164" fontId="6" fillId="3" borderId="8" xfId="1" applyNumberFormat="1" applyFont="1" applyFill="1" applyBorder="1"/>
    <xf numFmtId="164" fontId="6" fillId="3" borderId="0" xfId="1" applyNumberFormat="1" applyFont="1" applyFill="1" applyBorder="1"/>
    <xf numFmtId="164" fontId="6" fillId="5" borderId="8" xfId="1" applyNumberFormat="1" applyFont="1" applyFill="1" applyBorder="1"/>
    <xf numFmtId="164" fontId="6" fillId="3" borderId="1" xfId="1" applyNumberFormat="1" applyFont="1" applyFill="1" applyBorder="1"/>
    <xf numFmtId="44" fontId="6" fillId="0" borderId="24" xfId="1" applyFont="1" applyBorder="1"/>
    <xf numFmtId="44" fontId="6" fillId="0" borderId="23" xfId="1" applyFont="1" applyBorder="1"/>
    <xf numFmtId="164" fontId="6" fillId="0" borderId="30" xfId="0" applyNumberFormat="1" applyFont="1" applyBorder="1"/>
    <xf numFmtId="0" fontId="0" fillId="0" borderId="0" xfId="0" applyAlignment="1">
      <alignment horizontal="right"/>
    </xf>
    <xf numFmtId="8" fontId="0" fillId="0" borderId="0" xfId="0" applyNumberFormat="1"/>
    <xf numFmtId="0" fontId="1" fillId="0" borderId="0" xfId="0" applyFont="1" applyAlignment="1">
      <alignment horizontal="right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5" fillId="0" borderId="13" xfId="2" applyFill="1" applyBorder="1" applyAlignment="1">
      <alignment horizontal="center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5" fillId="0" borderId="0" xfId="2" applyAlignment="1">
      <alignment horizontal="center" vertical="top"/>
    </xf>
    <xf numFmtId="0" fontId="5" fillId="0" borderId="8" xfId="2" applyBorder="1" applyAlignment="1">
      <alignment horizontal="center" vertical="top"/>
    </xf>
    <xf numFmtId="44" fontId="0" fillId="0" borderId="21" xfId="1" applyFont="1" applyBorder="1" applyAlignment="1">
      <alignment horizontal="center"/>
    </xf>
    <xf numFmtId="44" fontId="0" fillId="0" borderId="19" xfId="1" applyFont="1" applyBorder="1" applyAlignment="1">
      <alignment horizontal="center"/>
    </xf>
    <xf numFmtId="0" fontId="5" fillId="0" borderId="20" xfId="2" applyFill="1" applyBorder="1" applyAlignment="1">
      <alignment horizontal="center"/>
    </xf>
    <xf numFmtId="0" fontId="5" fillId="0" borderId="18" xfId="2" applyFill="1" applyBorder="1" applyAlignment="1">
      <alignment horizontal="center"/>
    </xf>
    <xf numFmtId="0" fontId="5" fillId="0" borderId="19" xfId="2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C1489-6577-4261-BF64-17FA99409917}">
  <dimension ref="A1:AO134"/>
  <sheetViews>
    <sheetView tabSelected="1" topLeftCell="A58" zoomScale="90" zoomScaleNormal="90" workbookViewId="0">
      <selection activeCell="C89" sqref="C89:E91"/>
    </sheetView>
  </sheetViews>
  <sheetFormatPr defaultRowHeight="15" x14ac:dyDescent="0.25"/>
  <cols>
    <col min="2" max="2" width="27.5703125" customWidth="1"/>
    <col min="3" max="3" width="14.140625" customWidth="1"/>
    <col min="4" max="4" width="11.42578125" bestFit="1" customWidth="1"/>
    <col min="5" max="5" width="14.140625" customWidth="1"/>
    <col min="6" max="10" width="14.42578125" customWidth="1"/>
    <col min="11" max="11" width="15.85546875" customWidth="1"/>
    <col min="12" max="17" width="12.85546875" customWidth="1"/>
    <col min="18" max="18" width="11.28515625" customWidth="1"/>
    <col min="19" max="25" width="12.85546875" customWidth="1"/>
    <col min="26" max="31" width="13.5703125" customWidth="1"/>
    <col min="32" max="35" width="15.140625" customWidth="1"/>
    <col min="36" max="41" width="14.5703125" customWidth="1"/>
  </cols>
  <sheetData>
    <row r="1" spans="1:41" ht="15.75" thickBot="1" x14ac:dyDescent="0.3">
      <c r="A1" s="81" t="s">
        <v>1</v>
      </c>
      <c r="C1" t="s">
        <v>0</v>
      </c>
    </row>
    <row r="2" spans="1:41" ht="49.5" customHeight="1" x14ac:dyDescent="0.25">
      <c r="F2" s="157" t="s">
        <v>119</v>
      </c>
      <c r="G2" s="157"/>
      <c r="H2" s="157"/>
      <c r="I2" s="157"/>
      <c r="J2" s="157"/>
      <c r="K2" s="158" t="s">
        <v>9</v>
      </c>
      <c r="L2" s="158"/>
      <c r="M2" s="158"/>
      <c r="N2" s="158"/>
      <c r="O2" s="158"/>
      <c r="P2" s="158"/>
      <c r="Q2" s="158"/>
      <c r="R2" s="158"/>
      <c r="S2" s="158"/>
      <c r="T2" s="158"/>
      <c r="U2" s="159" t="s">
        <v>10</v>
      </c>
      <c r="V2" s="160"/>
      <c r="W2" s="160"/>
      <c r="X2" s="160"/>
      <c r="Y2" s="161"/>
      <c r="Z2" s="160" t="s">
        <v>11</v>
      </c>
      <c r="AA2" s="160"/>
      <c r="AB2" s="160"/>
      <c r="AC2" s="160"/>
      <c r="AD2" s="160"/>
      <c r="AE2" s="160"/>
      <c r="AF2" s="162" t="s">
        <v>105</v>
      </c>
      <c r="AG2" s="163"/>
      <c r="AH2" s="163"/>
      <c r="AI2" s="164"/>
      <c r="AJ2" s="162" t="s">
        <v>112</v>
      </c>
      <c r="AK2" s="163"/>
      <c r="AL2" s="163"/>
      <c r="AM2" s="163"/>
      <c r="AN2" s="163"/>
      <c r="AO2" s="164"/>
    </row>
    <row r="3" spans="1:41" ht="82.5" customHeight="1" thickBot="1" x14ac:dyDescent="0.3">
      <c r="F3" s="87" t="s">
        <v>122</v>
      </c>
      <c r="G3" s="82" t="s">
        <v>124</v>
      </c>
      <c r="H3" s="82" t="s">
        <v>125</v>
      </c>
      <c r="I3" s="82" t="s">
        <v>126</v>
      </c>
      <c r="J3" s="88" t="s">
        <v>127</v>
      </c>
      <c r="K3" s="60" t="s">
        <v>128</v>
      </c>
      <c r="L3" s="61" t="s">
        <v>129</v>
      </c>
      <c r="M3" s="61" t="s">
        <v>130</v>
      </c>
      <c r="N3" s="61" t="s">
        <v>131</v>
      </c>
      <c r="O3" s="61" t="s">
        <v>132</v>
      </c>
      <c r="P3" s="61" t="s">
        <v>133</v>
      </c>
      <c r="Q3" s="61" t="s">
        <v>134</v>
      </c>
      <c r="R3" s="61" t="s">
        <v>135</v>
      </c>
      <c r="S3" s="61" t="s">
        <v>136</v>
      </c>
      <c r="T3" s="62" t="s">
        <v>137</v>
      </c>
      <c r="U3" s="34" t="s">
        <v>90</v>
      </c>
      <c r="V3" s="35" t="s">
        <v>91</v>
      </c>
      <c r="W3" s="35" t="s">
        <v>92</v>
      </c>
      <c r="X3" s="35" t="s">
        <v>93</v>
      </c>
      <c r="Y3" s="77" t="s">
        <v>94</v>
      </c>
      <c r="Z3" s="61" t="s">
        <v>98</v>
      </c>
      <c r="AA3" s="61" t="s">
        <v>99</v>
      </c>
      <c r="AB3" s="61" t="s">
        <v>100</v>
      </c>
      <c r="AC3" s="61" t="s">
        <v>101</v>
      </c>
      <c r="AD3" s="61" t="s">
        <v>102</v>
      </c>
      <c r="AE3" s="61" t="s">
        <v>138</v>
      </c>
      <c r="AF3" s="60" t="s">
        <v>108</v>
      </c>
      <c r="AG3" s="61" t="s">
        <v>109</v>
      </c>
      <c r="AH3" s="61" t="s">
        <v>106</v>
      </c>
      <c r="AI3" s="62" t="s">
        <v>107</v>
      </c>
      <c r="AJ3" s="60" t="s">
        <v>113</v>
      </c>
      <c r="AK3" s="61" t="s">
        <v>114</v>
      </c>
      <c r="AL3" s="75" t="s">
        <v>115</v>
      </c>
      <c r="AM3" s="75" t="s">
        <v>116</v>
      </c>
      <c r="AN3" s="75" t="s">
        <v>117</v>
      </c>
      <c r="AO3" s="76" t="s">
        <v>118</v>
      </c>
    </row>
    <row r="4" spans="1:41" x14ac:dyDescent="0.25">
      <c r="B4" s="2" t="s">
        <v>2</v>
      </c>
      <c r="C4" s="2"/>
      <c r="D4" s="2"/>
      <c r="E4" s="83" t="s">
        <v>142</v>
      </c>
      <c r="F4" s="11"/>
      <c r="G4" s="14"/>
      <c r="H4" s="14"/>
      <c r="I4" s="14"/>
      <c r="J4" s="15"/>
      <c r="K4" s="11"/>
      <c r="L4" s="14"/>
      <c r="M4" s="14"/>
      <c r="N4" s="14"/>
      <c r="O4" s="14"/>
      <c r="P4" s="14"/>
      <c r="Q4" s="14"/>
      <c r="R4" s="14"/>
      <c r="S4" s="14"/>
      <c r="T4" s="15"/>
      <c r="U4" s="11"/>
      <c r="V4" s="14"/>
      <c r="W4" s="14"/>
      <c r="X4" s="14"/>
      <c r="Y4" s="15"/>
      <c r="Z4" s="14"/>
      <c r="AA4" s="14"/>
      <c r="AB4" s="14"/>
      <c r="AC4" s="14"/>
      <c r="AD4" s="14"/>
      <c r="AE4" s="14"/>
      <c r="AF4" s="11"/>
      <c r="AG4" s="14"/>
      <c r="AH4" s="14"/>
      <c r="AI4" s="15"/>
      <c r="AJ4" s="11"/>
      <c r="AK4" s="14"/>
      <c r="AL4" s="14"/>
      <c r="AM4" s="14"/>
      <c r="AN4" s="14"/>
      <c r="AO4" s="15"/>
    </row>
    <row r="5" spans="1:41" s="2" customFormat="1" x14ac:dyDescent="0.25">
      <c r="A5" s="22" t="s">
        <v>4</v>
      </c>
      <c r="B5" s="4" t="s">
        <v>3</v>
      </c>
      <c r="C5" s="23" t="s">
        <v>5</v>
      </c>
      <c r="D5" s="4"/>
      <c r="E5" s="84"/>
      <c r="F5" s="12"/>
      <c r="G5" s="18"/>
      <c r="H5" s="18"/>
      <c r="I5" s="18"/>
      <c r="J5" s="19"/>
      <c r="K5" s="12"/>
      <c r="L5" s="18"/>
      <c r="M5" s="18"/>
      <c r="N5" s="18"/>
      <c r="O5" s="18"/>
      <c r="P5" s="18"/>
      <c r="Q5" s="18"/>
      <c r="R5" s="18"/>
      <c r="S5" s="18"/>
      <c r="T5" s="19"/>
      <c r="U5" s="12"/>
      <c r="V5" s="18"/>
      <c r="W5" s="18"/>
      <c r="X5" s="18"/>
      <c r="Y5" s="19"/>
      <c r="Z5" s="18"/>
      <c r="AA5" s="18"/>
      <c r="AB5" s="18"/>
      <c r="AC5" s="18"/>
      <c r="AD5" s="18"/>
      <c r="AE5" s="18"/>
      <c r="AF5" s="12"/>
      <c r="AG5" s="18"/>
      <c r="AH5" s="18"/>
      <c r="AI5" s="19"/>
      <c r="AJ5" s="12"/>
      <c r="AK5" s="18"/>
      <c r="AL5" s="18"/>
      <c r="AM5" s="18"/>
      <c r="AN5" s="18"/>
      <c r="AO5" s="19"/>
    </row>
    <row r="6" spans="1:41" s="25" customFormat="1" x14ac:dyDescent="0.25">
      <c r="A6" s="25" t="s">
        <v>5</v>
      </c>
      <c r="B6" s="3" t="s">
        <v>6</v>
      </c>
      <c r="C6" s="3" t="s">
        <v>7</v>
      </c>
      <c r="D6" s="3" t="s">
        <v>8</v>
      </c>
      <c r="E6" s="113"/>
      <c r="F6" s="114"/>
      <c r="G6" s="115"/>
      <c r="H6" s="115"/>
      <c r="I6" s="115"/>
      <c r="J6" s="116"/>
      <c r="K6" s="114"/>
      <c r="L6" s="115"/>
      <c r="M6" s="115"/>
      <c r="N6" s="115"/>
      <c r="O6" s="115"/>
      <c r="P6" s="115"/>
      <c r="Q6" s="115"/>
      <c r="R6" s="115"/>
      <c r="S6" s="115"/>
      <c r="T6" s="116"/>
      <c r="U6" s="114"/>
      <c r="V6" s="115"/>
      <c r="W6" s="115"/>
      <c r="X6" s="115"/>
      <c r="Y6" s="116"/>
      <c r="Z6" s="115"/>
      <c r="AA6" s="115"/>
      <c r="AB6" s="115"/>
      <c r="AC6" s="115"/>
      <c r="AD6" s="115"/>
      <c r="AE6" s="115"/>
      <c r="AF6" s="117"/>
      <c r="AG6" s="116"/>
      <c r="AH6" s="116"/>
      <c r="AI6" s="116"/>
      <c r="AJ6" s="117"/>
      <c r="AK6" s="116"/>
      <c r="AL6" s="116"/>
      <c r="AM6" s="116"/>
      <c r="AN6" s="116"/>
      <c r="AO6" s="116"/>
    </row>
    <row r="7" spans="1:41" s="25" customFormat="1" x14ac:dyDescent="0.25">
      <c r="A7" s="25" t="s">
        <v>5</v>
      </c>
      <c r="B7" s="25" t="s">
        <v>72</v>
      </c>
      <c r="C7" t="s">
        <v>73</v>
      </c>
      <c r="D7" s="136">
        <v>0.96</v>
      </c>
      <c r="E7" s="112">
        <v>19339.629513876011</v>
      </c>
      <c r="F7" s="89">
        <v>19339.629513876011</v>
      </c>
      <c r="G7" s="118">
        <v>0</v>
      </c>
      <c r="H7" s="118">
        <v>0</v>
      </c>
      <c r="I7" s="118">
        <v>0</v>
      </c>
      <c r="J7" s="119">
        <v>0</v>
      </c>
      <c r="K7" s="120">
        <v>0</v>
      </c>
      <c r="L7" s="118">
        <v>0</v>
      </c>
      <c r="M7" s="118">
        <v>0</v>
      </c>
      <c r="N7" s="118">
        <v>0</v>
      </c>
      <c r="O7" s="118">
        <v>0</v>
      </c>
      <c r="P7" s="118">
        <v>0</v>
      </c>
      <c r="Q7" s="118">
        <v>0</v>
      </c>
      <c r="R7" s="118">
        <v>0</v>
      </c>
      <c r="S7" s="118">
        <v>0</v>
      </c>
      <c r="T7" s="119">
        <v>0</v>
      </c>
      <c r="U7" s="120">
        <v>0</v>
      </c>
      <c r="V7" s="120">
        <v>0</v>
      </c>
      <c r="W7" s="120">
        <v>0</v>
      </c>
      <c r="X7" s="120">
        <v>0</v>
      </c>
      <c r="Y7" s="121">
        <v>0</v>
      </c>
      <c r="Z7" s="118">
        <v>0</v>
      </c>
      <c r="AA7" s="120">
        <v>0</v>
      </c>
      <c r="AB7" s="120">
        <v>0</v>
      </c>
      <c r="AC7" s="120">
        <v>0</v>
      </c>
      <c r="AD7" s="120">
        <v>0</v>
      </c>
      <c r="AE7" s="120">
        <v>0</v>
      </c>
      <c r="AF7" s="120">
        <v>0</v>
      </c>
      <c r="AG7" s="120">
        <v>0</v>
      </c>
      <c r="AH7" s="120">
        <v>0</v>
      </c>
      <c r="AI7" s="121">
        <v>0</v>
      </c>
      <c r="AJ7" s="120">
        <v>0</v>
      </c>
      <c r="AK7" s="120">
        <v>0</v>
      </c>
      <c r="AL7" s="120">
        <v>0</v>
      </c>
      <c r="AM7" s="120">
        <v>0</v>
      </c>
      <c r="AN7" s="120">
        <v>0</v>
      </c>
      <c r="AO7" s="121">
        <v>0</v>
      </c>
    </row>
    <row r="8" spans="1:41" s="25" customFormat="1" x14ac:dyDescent="0.25">
      <c r="B8" s="25" t="s">
        <v>74</v>
      </c>
      <c r="C8" t="s">
        <v>75</v>
      </c>
      <c r="D8" s="136">
        <v>4.833333333333333</v>
      </c>
      <c r="E8" s="112">
        <v>75731.959709043804</v>
      </c>
      <c r="F8" s="89">
        <v>75731.959709043804</v>
      </c>
      <c r="G8" s="118">
        <v>0</v>
      </c>
      <c r="H8" s="118">
        <v>0</v>
      </c>
      <c r="I8" s="118">
        <v>0</v>
      </c>
      <c r="J8" s="119">
        <v>0</v>
      </c>
      <c r="K8" s="120">
        <v>0</v>
      </c>
      <c r="L8" s="118">
        <v>0</v>
      </c>
      <c r="M8" s="118">
        <v>0</v>
      </c>
      <c r="N8" s="118">
        <v>0</v>
      </c>
      <c r="O8" s="118">
        <v>0</v>
      </c>
      <c r="P8" s="118">
        <v>0</v>
      </c>
      <c r="Q8" s="118">
        <v>0</v>
      </c>
      <c r="R8" s="118">
        <v>0</v>
      </c>
      <c r="S8" s="118">
        <v>0</v>
      </c>
      <c r="T8" s="119">
        <v>0</v>
      </c>
      <c r="U8" s="120">
        <v>0</v>
      </c>
      <c r="V8" s="120">
        <v>0</v>
      </c>
      <c r="W8" s="120">
        <v>0</v>
      </c>
      <c r="X8" s="120">
        <v>0</v>
      </c>
      <c r="Y8" s="121">
        <v>0</v>
      </c>
      <c r="Z8" s="118">
        <v>0</v>
      </c>
      <c r="AA8" s="120">
        <v>0</v>
      </c>
      <c r="AB8" s="120">
        <v>0</v>
      </c>
      <c r="AC8" s="120">
        <v>0</v>
      </c>
      <c r="AD8" s="120">
        <v>0</v>
      </c>
      <c r="AE8" s="120">
        <v>0</v>
      </c>
      <c r="AF8" s="120">
        <v>0</v>
      </c>
      <c r="AG8" s="120">
        <v>0</v>
      </c>
      <c r="AH8" s="120">
        <v>0</v>
      </c>
      <c r="AI8" s="121">
        <v>0</v>
      </c>
      <c r="AJ8" s="120">
        <v>0</v>
      </c>
      <c r="AK8" s="120">
        <v>0</v>
      </c>
      <c r="AL8" s="120">
        <v>0</v>
      </c>
      <c r="AM8" s="120">
        <v>0</v>
      </c>
      <c r="AN8" s="120">
        <v>0</v>
      </c>
      <c r="AO8" s="121">
        <v>0</v>
      </c>
    </row>
    <row r="9" spans="1:41" s="25" customFormat="1" x14ac:dyDescent="0.25">
      <c r="C9"/>
      <c r="D9" s="137" t="s">
        <v>5</v>
      </c>
      <c r="E9" s="122">
        <v>0</v>
      </c>
      <c r="F9" s="123">
        <v>0</v>
      </c>
      <c r="G9" s="124">
        <v>0</v>
      </c>
      <c r="H9" s="124">
        <v>0</v>
      </c>
      <c r="I9" s="124">
        <v>0</v>
      </c>
      <c r="J9" s="125">
        <v>0</v>
      </c>
      <c r="K9" s="126">
        <v>0</v>
      </c>
      <c r="L9" s="124">
        <v>0</v>
      </c>
      <c r="M9" s="124">
        <v>0</v>
      </c>
      <c r="N9" s="124">
        <v>0</v>
      </c>
      <c r="O9" s="124">
        <v>0</v>
      </c>
      <c r="P9" s="124">
        <v>0</v>
      </c>
      <c r="Q9" s="124">
        <v>0</v>
      </c>
      <c r="R9" s="124">
        <v>0</v>
      </c>
      <c r="S9" s="124">
        <v>0</v>
      </c>
      <c r="T9" s="125">
        <v>0</v>
      </c>
      <c r="U9" s="126">
        <v>0</v>
      </c>
      <c r="V9" s="126">
        <v>0</v>
      </c>
      <c r="W9" s="126">
        <v>0</v>
      </c>
      <c r="X9" s="126">
        <v>0</v>
      </c>
      <c r="Y9" s="127">
        <v>0</v>
      </c>
      <c r="Z9" s="124">
        <v>0</v>
      </c>
      <c r="AA9" s="126">
        <v>0</v>
      </c>
      <c r="AB9" s="126">
        <v>0</v>
      </c>
      <c r="AC9" s="126">
        <v>0</v>
      </c>
      <c r="AD9" s="126">
        <v>0</v>
      </c>
      <c r="AE9" s="126">
        <v>0</v>
      </c>
      <c r="AF9" s="126">
        <v>0</v>
      </c>
      <c r="AG9" s="126">
        <v>0</v>
      </c>
      <c r="AH9" s="126">
        <v>0</v>
      </c>
      <c r="AI9" s="127">
        <v>0</v>
      </c>
      <c r="AJ9" s="126">
        <v>0</v>
      </c>
      <c r="AK9" s="126">
        <v>0</v>
      </c>
      <c r="AL9" s="126">
        <v>0</v>
      </c>
      <c r="AM9" s="126">
        <v>0</v>
      </c>
      <c r="AN9" s="126">
        <v>0</v>
      </c>
      <c r="AO9" s="127">
        <v>0</v>
      </c>
    </row>
    <row r="10" spans="1:41" s="25" customFormat="1" x14ac:dyDescent="0.25">
      <c r="A10" s="25" t="s">
        <v>12</v>
      </c>
      <c r="B10" s="2" t="s">
        <v>13</v>
      </c>
      <c r="C10"/>
      <c r="D10" s="137" t="s">
        <v>5</v>
      </c>
      <c r="E10" s="122">
        <v>0</v>
      </c>
      <c r="F10" s="123">
        <v>0</v>
      </c>
      <c r="G10" s="124">
        <v>0</v>
      </c>
      <c r="H10" s="124">
        <v>0</v>
      </c>
      <c r="I10" s="124">
        <v>0</v>
      </c>
      <c r="J10" s="125">
        <v>0</v>
      </c>
      <c r="K10" s="126">
        <v>0</v>
      </c>
      <c r="L10" s="124">
        <v>0</v>
      </c>
      <c r="M10" s="124">
        <v>0</v>
      </c>
      <c r="N10" s="124">
        <v>0</v>
      </c>
      <c r="O10" s="124">
        <v>0</v>
      </c>
      <c r="P10" s="124">
        <v>0</v>
      </c>
      <c r="Q10" s="124">
        <v>0</v>
      </c>
      <c r="R10" s="124">
        <v>0</v>
      </c>
      <c r="S10" s="124">
        <v>0</v>
      </c>
      <c r="T10" s="125">
        <v>0</v>
      </c>
      <c r="U10" s="126">
        <v>0</v>
      </c>
      <c r="V10" s="126">
        <v>0</v>
      </c>
      <c r="W10" s="126">
        <v>0</v>
      </c>
      <c r="X10" s="126">
        <v>0</v>
      </c>
      <c r="Y10" s="127">
        <v>0</v>
      </c>
      <c r="Z10" s="124">
        <v>0</v>
      </c>
      <c r="AA10" s="126">
        <v>0</v>
      </c>
      <c r="AB10" s="126">
        <v>0</v>
      </c>
      <c r="AC10" s="126">
        <v>0</v>
      </c>
      <c r="AD10" s="126">
        <v>0</v>
      </c>
      <c r="AE10" s="126">
        <v>0</v>
      </c>
      <c r="AF10" s="126">
        <v>0</v>
      </c>
      <c r="AG10" s="126">
        <v>0</v>
      </c>
      <c r="AH10" s="126">
        <v>0</v>
      </c>
      <c r="AI10" s="127">
        <v>0</v>
      </c>
      <c r="AJ10" s="126">
        <v>0</v>
      </c>
      <c r="AK10" s="126">
        <v>0</v>
      </c>
      <c r="AL10" s="126">
        <v>0</v>
      </c>
      <c r="AM10" s="126">
        <v>0</v>
      </c>
      <c r="AN10" s="126">
        <v>0</v>
      </c>
      <c r="AO10" s="127">
        <v>0</v>
      </c>
    </row>
    <row r="11" spans="1:41" s="25" customFormat="1" x14ac:dyDescent="0.25">
      <c r="B11" s="25" t="s">
        <v>76</v>
      </c>
      <c r="C11" t="s">
        <v>140</v>
      </c>
      <c r="D11" s="136">
        <v>4.8</v>
      </c>
      <c r="E11" s="112">
        <v>34535.052703349989</v>
      </c>
      <c r="F11" s="89">
        <v>0</v>
      </c>
      <c r="G11" s="118">
        <v>34535.052703349989</v>
      </c>
      <c r="H11" s="118">
        <v>0</v>
      </c>
      <c r="I11" s="118">
        <v>0</v>
      </c>
      <c r="J11" s="119">
        <v>0</v>
      </c>
      <c r="K11" s="120">
        <v>0</v>
      </c>
      <c r="L11" s="118">
        <v>0</v>
      </c>
      <c r="M11" s="118">
        <v>0</v>
      </c>
      <c r="N11" s="118">
        <v>0</v>
      </c>
      <c r="O11" s="118">
        <v>0</v>
      </c>
      <c r="P11" s="118">
        <v>0</v>
      </c>
      <c r="Q11" s="118">
        <v>0</v>
      </c>
      <c r="R11" s="128">
        <v>0</v>
      </c>
      <c r="S11" s="118">
        <v>0</v>
      </c>
      <c r="T11" s="119">
        <v>0</v>
      </c>
      <c r="U11" s="120">
        <v>0</v>
      </c>
      <c r="V11" s="120">
        <v>0</v>
      </c>
      <c r="W11" s="120">
        <v>0</v>
      </c>
      <c r="X11" s="120">
        <v>0</v>
      </c>
      <c r="Y11" s="121">
        <v>0</v>
      </c>
      <c r="Z11" s="118">
        <v>0</v>
      </c>
      <c r="AA11" s="120">
        <v>0</v>
      </c>
      <c r="AB11" s="120">
        <v>0</v>
      </c>
      <c r="AC11" s="120">
        <v>0</v>
      </c>
      <c r="AD11" s="120">
        <v>0</v>
      </c>
      <c r="AE11" s="120">
        <v>0</v>
      </c>
      <c r="AF11" s="120">
        <v>0</v>
      </c>
      <c r="AG11" s="120">
        <v>0</v>
      </c>
      <c r="AH11" s="120">
        <v>0</v>
      </c>
      <c r="AI11" s="121">
        <v>0</v>
      </c>
      <c r="AJ11" s="120">
        <v>0</v>
      </c>
      <c r="AK11" s="120">
        <v>0</v>
      </c>
      <c r="AL11" s="120">
        <v>0</v>
      </c>
      <c r="AM11" s="120">
        <v>0</v>
      </c>
      <c r="AN11" s="120">
        <v>0</v>
      </c>
      <c r="AO11" s="121">
        <v>0</v>
      </c>
    </row>
    <row r="12" spans="1:41" s="25" customFormat="1" x14ac:dyDescent="0.25">
      <c r="B12" s="25" t="s">
        <v>77</v>
      </c>
      <c r="C12" t="s">
        <v>139</v>
      </c>
      <c r="D12" s="136">
        <v>6</v>
      </c>
      <c r="E12" s="112">
        <v>59572.965913278626</v>
      </c>
      <c r="F12" s="89">
        <v>0</v>
      </c>
      <c r="G12" s="118">
        <v>59572.965913278626</v>
      </c>
      <c r="H12" s="118">
        <v>0</v>
      </c>
      <c r="I12" s="118">
        <v>0</v>
      </c>
      <c r="J12" s="119">
        <v>0</v>
      </c>
      <c r="K12" s="120">
        <v>0</v>
      </c>
      <c r="L12" s="118">
        <v>0</v>
      </c>
      <c r="M12" s="118">
        <v>0</v>
      </c>
      <c r="N12" s="118">
        <v>0</v>
      </c>
      <c r="O12" s="118">
        <v>0</v>
      </c>
      <c r="P12" s="118">
        <v>0</v>
      </c>
      <c r="Q12" s="118">
        <v>0</v>
      </c>
      <c r="R12" s="128">
        <v>0</v>
      </c>
      <c r="S12" s="118">
        <v>0</v>
      </c>
      <c r="T12" s="119">
        <v>0</v>
      </c>
      <c r="U12" s="120">
        <v>0</v>
      </c>
      <c r="V12" s="120">
        <v>0</v>
      </c>
      <c r="W12" s="120">
        <v>0</v>
      </c>
      <c r="X12" s="120">
        <v>0</v>
      </c>
      <c r="Y12" s="121">
        <v>0</v>
      </c>
      <c r="Z12" s="118">
        <v>0</v>
      </c>
      <c r="AA12" s="120">
        <v>0</v>
      </c>
      <c r="AB12" s="120">
        <v>0</v>
      </c>
      <c r="AC12" s="120">
        <v>0</v>
      </c>
      <c r="AD12" s="120">
        <v>0</v>
      </c>
      <c r="AE12" s="120">
        <v>0</v>
      </c>
      <c r="AF12" s="120">
        <v>0</v>
      </c>
      <c r="AG12" s="120">
        <v>0</v>
      </c>
      <c r="AH12" s="120">
        <v>0</v>
      </c>
      <c r="AI12" s="121">
        <v>0</v>
      </c>
      <c r="AJ12" s="120">
        <v>0</v>
      </c>
      <c r="AK12" s="120">
        <v>0</v>
      </c>
      <c r="AL12" s="120">
        <v>0</v>
      </c>
      <c r="AM12" s="120">
        <v>0</v>
      </c>
      <c r="AN12" s="120">
        <v>0</v>
      </c>
      <c r="AO12" s="121">
        <v>0</v>
      </c>
    </row>
    <row r="13" spans="1:41" s="25" customFormat="1" x14ac:dyDescent="0.25">
      <c r="B13" s="25" t="s">
        <v>78</v>
      </c>
      <c r="C13" t="s">
        <v>79</v>
      </c>
      <c r="D13" s="136">
        <v>10.08</v>
      </c>
      <c r="E13" s="112">
        <v>87450.025228956467</v>
      </c>
      <c r="F13" s="89">
        <v>0</v>
      </c>
      <c r="G13" s="118">
        <v>0</v>
      </c>
      <c r="H13" s="118">
        <v>69376.017756263856</v>
      </c>
      <c r="I13" s="118">
        <v>0</v>
      </c>
      <c r="J13" s="119">
        <v>0</v>
      </c>
      <c r="K13" s="120">
        <v>0</v>
      </c>
      <c r="L13" s="118">
        <v>0</v>
      </c>
      <c r="M13" s="118">
        <v>0</v>
      </c>
      <c r="N13" s="118">
        <v>0</v>
      </c>
      <c r="O13" s="118">
        <v>0</v>
      </c>
      <c r="P13" s="118">
        <v>0</v>
      </c>
      <c r="Q13" s="118">
        <v>0</v>
      </c>
      <c r="R13" s="128">
        <v>18074.007472692607</v>
      </c>
      <c r="S13" s="118">
        <v>0</v>
      </c>
      <c r="T13" s="119">
        <v>0</v>
      </c>
      <c r="U13" s="120">
        <v>0</v>
      </c>
      <c r="V13" s="120">
        <v>0</v>
      </c>
      <c r="W13" s="120">
        <v>0</v>
      </c>
      <c r="X13" s="120">
        <v>0</v>
      </c>
      <c r="Y13" s="121">
        <v>0</v>
      </c>
      <c r="Z13" s="118">
        <v>0</v>
      </c>
      <c r="AA13" s="120">
        <v>0</v>
      </c>
      <c r="AB13" s="120">
        <v>0</v>
      </c>
      <c r="AC13" s="120">
        <v>0</v>
      </c>
      <c r="AD13" s="120">
        <v>0</v>
      </c>
      <c r="AE13" s="120">
        <v>0</v>
      </c>
      <c r="AF13" s="120">
        <v>0</v>
      </c>
      <c r="AG13" s="120">
        <v>0</v>
      </c>
      <c r="AH13" s="120">
        <v>0</v>
      </c>
      <c r="AI13" s="121">
        <v>0</v>
      </c>
      <c r="AJ13" s="120">
        <v>0</v>
      </c>
      <c r="AK13" s="120">
        <v>0</v>
      </c>
      <c r="AL13" s="120">
        <v>0</v>
      </c>
      <c r="AM13" s="120">
        <v>0</v>
      </c>
      <c r="AN13" s="120">
        <v>0</v>
      </c>
      <c r="AO13" s="121">
        <v>0</v>
      </c>
    </row>
    <row r="14" spans="1:41" s="25" customFormat="1" x14ac:dyDescent="0.25">
      <c r="B14" s="25" t="s">
        <v>80</v>
      </c>
      <c r="C14" t="s">
        <v>81</v>
      </c>
      <c r="D14" s="136">
        <v>6</v>
      </c>
      <c r="E14" s="112">
        <v>70988.71944577487</v>
      </c>
      <c r="F14" s="89">
        <v>0</v>
      </c>
      <c r="G14" s="118">
        <v>0</v>
      </c>
      <c r="H14" s="118">
        <v>0</v>
      </c>
      <c r="I14" s="118">
        <v>0</v>
      </c>
      <c r="J14" s="119">
        <v>70988.71944577487</v>
      </c>
      <c r="K14" s="120">
        <v>0</v>
      </c>
      <c r="L14" s="118">
        <v>0</v>
      </c>
      <c r="M14" s="118">
        <v>0</v>
      </c>
      <c r="N14" s="118">
        <v>0</v>
      </c>
      <c r="O14" s="118">
        <v>0</v>
      </c>
      <c r="P14" s="118">
        <v>0</v>
      </c>
      <c r="Q14" s="118">
        <v>0</v>
      </c>
      <c r="R14" s="128">
        <v>0</v>
      </c>
      <c r="S14" s="118">
        <v>0</v>
      </c>
      <c r="T14" s="119">
        <v>0</v>
      </c>
      <c r="U14" s="120">
        <v>0</v>
      </c>
      <c r="V14" s="120">
        <v>0</v>
      </c>
      <c r="W14" s="120">
        <v>0</v>
      </c>
      <c r="X14" s="120">
        <v>0</v>
      </c>
      <c r="Y14" s="121">
        <v>0</v>
      </c>
      <c r="Z14" s="118">
        <v>0</v>
      </c>
      <c r="AA14" s="120">
        <v>0</v>
      </c>
      <c r="AB14" s="120">
        <v>0</v>
      </c>
      <c r="AC14" s="120">
        <v>0</v>
      </c>
      <c r="AD14" s="120">
        <v>0</v>
      </c>
      <c r="AE14" s="120">
        <v>0</v>
      </c>
      <c r="AF14" s="120">
        <v>0</v>
      </c>
      <c r="AG14" s="120">
        <v>0</v>
      </c>
      <c r="AH14" s="120">
        <v>0</v>
      </c>
      <c r="AI14" s="121">
        <v>0</v>
      </c>
      <c r="AJ14" s="120">
        <v>0</v>
      </c>
      <c r="AK14" s="120">
        <v>0</v>
      </c>
      <c r="AL14" s="120">
        <v>0</v>
      </c>
      <c r="AM14" s="120">
        <v>0</v>
      </c>
      <c r="AN14" s="120">
        <v>0</v>
      </c>
      <c r="AO14" s="121">
        <v>0</v>
      </c>
    </row>
    <row r="15" spans="1:41" s="25" customFormat="1" x14ac:dyDescent="0.25">
      <c r="B15" s="25" t="s">
        <v>80</v>
      </c>
      <c r="C15" t="s">
        <v>143</v>
      </c>
      <c r="D15" s="136">
        <v>4</v>
      </c>
      <c r="E15" s="112">
        <v>41569.970846625023</v>
      </c>
      <c r="F15" s="89">
        <v>0</v>
      </c>
      <c r="G15" s="118">
        <v>0</v>
      </c>
      <c r="H15" s="118">
        <v>0</v>
      </c>
      <c r="I15" s="118">
        <v>0</v>
      </c>
      <c r="J15" s="119">
        <v>41569.970846625023</v>
      </c>
      <c r="K15" s="129">
        <v>0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28">
        <v>0</v>
      </c>
      <c r="S15" s="118">
        <v>0</v>
      </c>
      <c r="T15" s="119">
        <v>0</v>
      </c>
      <c r="U15" s="120">
        <v>0</v>
      </c>
      <c r="V15" s="120">
        <v>0</v>
      </c>
      <c r="W15" s="120">
        <v>0</v>
      </c>
      <c r="X15" s="120">
        <v>0</v>
      </c>
      <c r="Y15" s="121">
        <v>0</v>
      </c>
      <c r="Z15" s="118">
        <v>0</v>
      </c>
      <c r="AA15" s="120">
        <v>0</v>
      </c>
      <c r="AB15" s="120">
        <v>0</v>
      </c>
      <c r="AC15" s="120">
        <v>0</v>
      </c>
      <c r="AD15" s="120">
        <v>0</v>
      </c>
      <c r="AE15" s="120">
        <v>0</v>
      </c>
      <c r="AF15" s="120">
        <v>0</v>
      </c>
      <c r="AG15" s="120">
        <v>0</v>
      </c>
      <c r="AH15" s="120">
        <v>0</v>
      </c>
      <c r="AI15" s="121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1">
        <v>0</v>
      </c>
    </row>
    <row r="16" spans="1:41" s="25" customFormat="1" x14ac:dyDescent="0.25">
      <c r="B16" s="25" t="s">
        <v>82</v>
      </c>
      <c r="C16" t="s">
        <v>83</v>
      </c>
      <c r="D16" s="136">
        <v>7.166666666666667</v>
      </c>
      <c r="E16" s="112">
        <v>48085.797302661347</v>
      </c>
      <c r="F16" s="89">
        <v>0</v>
      </c>
      <c r="G16" s="118">
        <v>0</v>
      </c>
      <c r="H16" s="118">
        <v>0</v>
      </c>
      <c r="I16" s="118">
        <v>6963.5030651538609</v>
      </c>
      <c r="J16" s="119">
        <v>0</v>
      </c>
      <c r="K16" s="120">
        <v>27052.457950957501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18">
        <v>0</v>
      </c>
      <c r="T16" s="119">
        <v>14069.836286549988</v>
      </c>
      <c r="U16" s="120">
        <v>0</v>
      </c>
      <c r="V16" s="120">
        <v>0</v>
      </c>
      <c r="W16" s="120">
        <v>0</v>
      </c>
      <c r="X16" s="120">
        <v>0</v>
      </c>
      <c r="Y16" s="121">
        <v>0</v>
      </c>
      <c r="Z16" s="118">
        <v>0</v>
      </c>
      <c r="AA16" s="120">
        <v>0</v>
      </c>
      <c r="AB16" s="120">
        <v>0</v>
      </c>
      <c r="AC16" s="120">
        <v>0</v>
      </c>
      <c r="AD16" s="120">
        <v>0</v>
      </c>
      <c r="AE16" s="120">
        <v>0</v>
      </c>
      <c r="AF16" s="120">
        <v>0</v>
      </c>
      <c r="AG16" s="120">
        <v>0</v>
      </c>
      <c r="AH16" s="120">
        <v>0</v>
      </c>
      <c r="AI16" s="121">
        <v>0</v>
      </c>
      <c r="AJ16" s="120">
        <v>0</v>
      </c>
      <c r="AK16" s="120">
        <v>0</v>
      </c>
      <c r="AL16" s="120">
        <v>0</v>
      </c>
      <c r="AM16" s="120">
        <v>0</v>
      </c>
      <c r="AN16" s="120">
        <v>0</v>
      </c>
      <c r="AO16" s="121">
        <v>0</v>
      </c>
    </row>
    <row r="17" spans="1:41" s="25" customFormat="1" x14ac:dyDescent="0.25">
      <c r="B17" s="25" t="s">
        <v>87</v>
      </c>
      <c r="C17" t="s">
        <v>88</v>
      </c>
      <c r="D17" s="136">
        <v>12</v>
      </c>
      <c r="E17" s="112">
        <v>117035.45638357491</v>
      </c>
      <c r="F17" s="89">
        <v>0</v>
      </c>
      <c r="G17" s="118">
        <v>0</v>
      </c>
      <c r="H17" s="118">
        <v>0</v>
      </c>
      <c r="I17" s="118">
        <v>0</v>
      </c>
      <c r="J17" s="119">
        <v>0</v>
      </c>
      <c r="K17" s="120">
        <v>117035.45638357491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18">
        <v>0</v>
      </c>
      <c r="T17" s="119">
        <v>0</v>
      </c>
      <c r="U17" s="120">
        <v>0</v>
      </c>
      <c r="V17" s="120">
        <v>0</v>
      </c>
      <c r="W17" s="120">
        <v>0</v>
      </c>
      <c r="X17" s="120">
        <v>0</v>
      </c>
      <c r="Y17" s="121">
        <v>0</v>
      </c>
      <c r="Z17" s="118">
        <v>0</v>
      </c>
      <c r="AA17" s="120">
        <v>0</v>
      </c>
      <c r="AB17" s="120">
        <v>0</v>
      </c>
      <c r="AC17" s="120">
        <v>0</v>
      </c>
      <c r="AD17" s="120">
        <v>0</v>
      </c>
      <c r="AE17" s="120">
        <v>0</v>
      </c>
      <c r="AF17" s="120">
        <v>0</v>
      </c>
      <c r="AG17" s="120">
        <v>0</v>
      </c>
      <c r="AH17" s="120">
        <v>0</v>
      </c>
      <c r="AI17" s="121">
        <v>0</v>
      </c>
      <c r="AJ17" s="120">
        <v>0</v>
      </c>
      <c r="AK17" s="120">
        <v>0</v>
      </c>
      <c r="AL17" s="120">
        <v>0</v>
      </c>
      <c r="AM17" s="120">
        <v>0</v>
      </c>
      <c r="AN17" s="120">
        <v>0</v>
      </c>
      <c r="AO17" s="121">
        <v>0</v>
      </c>
    </row>
    <row r="18" spans="1:41" s="25" customFormat="1" x14ac:dyDescent="0.25">
      <c r="B18" s="25" t="s">
        <v>96</v>
      </c>
      <c r="C18" t="s">
        <v>95</v>
      </c>
      <c r="D18" s="136">
        <v>0</v>
      </c>
      <c r="E18" s="112">
        <v>0</v>
      </c>
      <c r="F18" s="89">
        <v>0</v>
      </c>
      <c r="G18" s="118">
        <v>0</v>
      </c>
      <c r="H18" s="118">
        <v>0</v>
      </c>
      <c r="I18" s="118">
        <v>0</v>
      </c>
      <c r="J18" s="119">
        <v>0</v>
      </c>
      <c r="K18" s="31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18">
        <v>0</v>
      </c>
      <c r="T18" s="119">
        <v>0</v>
      </c>
      <c r="U18" s="120">
        <v>0</v>
      </c>
      <c r="V18" s="120">
        <v>0</v>
      </c>
      <c r="W18" s="31">
        <v>0</v>
      </c>
      <c r="X18" s="120">
        <v>0</v>
      </c>
      <c r="Y18" s="121">
        <v>0</v>
      </c>
      <c r="Z18" s="118">
        <v>0</v>
      </c>
      <c r="AA18" s="120">
        <v>0</v>
      </c>
      <c r="AB18" s="120">
        <v>0</v>
      </c>
      <c r="AC18" s="120">
        <v>0</v>
      </c>
      <c r="AD18" s="120">
        <v>0</v>
      </c>
      <c r="AE18" s="120">
        <v>0</v>
      </c>
      <c r="AF18" s="120">
        <v>0</v>
      </c>
      <c r="AG18" s="120">
        <v>0</v>
      </c>
      <c r="AH18" s="120">
        <v>0</v>
      </c>
      <c r="AI18" s="121">
        <v>0</v>
      </c>
      <c r="AJ18" s="120">
        <v>0</v>
      </c>
      <c r="AK18" s="120">
        <v>0</v>
      </c>
      <c r="AL18" s="120">
        <v>0</v>
      </c>
      <c r="AM18" s="120">
        <v>0</v>
      </c>
      <c r="AN18" s="120">
        <v>0</v>
      </c>
      <c r="AO18" s="121">
        <v>0</v>
      </c>
    </row>
    <row r="19" spans="1:41" s="25" customFormat="1" x14ac:dyDescent="0.25">
      <c r="B19" s="25" t="s">
        <v>96</v>
      </c>
      <c r="C19" t="s">
        <v>123</v>
      </c>
      <c r="D19" s="138">
        <v>6.333333333333333</v>
      </c>
      <c r="E19" s="112">
        <v>75185.687656251597</v>
      </c>
      <c r="F19" s="89">
        <v>0</v>
      </c>
      <c r="G19" s="118">
        <v>0</v>
      </c>
      <c r="H19" s="118">
        <v>0</v>
      </c>
      <c r="I19" s="118">
        <v>0</v>
      </c>
      <c r="J19" s="119">
        <v>0</v>
      </c>
      <c r="K19" s="31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18">
        <v>0</v>
      </c>
      <c r="T19" s="119">
        <v>0</v>
      </c>
      <c r="U19" s="120">
        <v>0</v>
      </c>
      <c r="V19" s="120">
        <v>0</v>
      </c>
      <c r="W19" s="120">
        <v>0</v>
      </c>
      <c r="X19" s="120">
        <v>0</v>
      </c>
      <c r="Y19" s="121">
        <v>0</v>
      </c>
      <c r="Z19" s="118">
        <v>0</v>
      </c>
      <c r="AA19" s="120">
        <v>0</v>
      </c>
      <c r="AB19" s="120">
        <v>0</v>
      </c>
      <c r="AC19" s="120">
        <v>0</v>
      </c>
      <c r="AD19" s="120">
        <v>0</v>
      </c>
      <c r="AE19" s="120">
        <v>0</v>
      </c>
      <c r="AF19" s="120">
        <v>0</v>
      </c>
      <c r="AG19" s="120">
        <v>0</v>
      </c>
      <c r="AH19" s="120">
        <v>0</v>
      </c>
      <c r="AI19" s="121">
        <v>0</v>
      </c>
      <c r="AJ19" s="120">
        <v>0</v>
      </c>
      <c r="AK19" s="120">
        <v>75185.687656251597</v>
      </c>
      <c r="AL19" s="120">
        <v>0</v>
      </c>
      <c r="AM19" s="120">
        <v>0</v>
      </c>
      <c r="AN19" s="120">
        <v>0</v>
      </c>
      <c r="AO19" s="121">
        <v>0</v>
      </c>
    </row>
    <row r="20" spans="1:41" s="25" customFormat="1" x14ac:dyDescent="0.25">
      <c r="B20" s="25" t="s">
        <v>103</v>
      </c>
      <c r="C20" t="s">
        <v>104</v>
      </c>
      <c r="D20" s="138">
        <v>0</v>
      </c>
      <c r="E20" s="112">
        <v>0</v>
      </c>
      <c r="F20" s="89">
        <v>0</v>
      </c>
      <c r="G20" s="118">
        <v>0</v>
      </c>
      <c r="H20" s="118">
        <v>0</v>
      </c>
      <c r="I20" s="118">
        <v>0</v>
      </c>
      <c r="J20" s="119">
        <v>0</v>
      </c>
      <c r="K20" s="31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18">
        <v>0</v>
      </c>
      <c r="T20" s="119">
        <v>0</v>
      </c>
      <c r="U20" s="31">
        <v>0</v>
      </c>
      <c r="V20" s="120">
        <v>0</v>
      </c>
      <c r="W20" s="120">
        <v>0</v>
      </c>
      <c r="X20" s="120">
        <v>0</v>
      </c>
      <c r="Y20" s="121">
        <v>0</v>
      </c>
      <c r="Z20" s="118">
        <v>0</v>
      </c>
      <c r="AA20" s="120">
        <v>0</v>
      </c>
      <c r="AB20" s="31">
        <v>0</v>
      </c>
      <c r="AC20" s="31">
        <v>0</v>
      </c>
      <c r="AD20" s="120">
        <v>0</v>
      </c>
      <c r="AE20" s="120">
        <v>0</v>
      </c>
      <c r="AF20" s="120">
        <v>0</v>
      </c>
      <c r="AG20" s="120">
        <v>0</v>
      </c>
      <c r="AH20" s="120">
        <v>0</v>
      </c>
      <c r="AI20" s="121">
        <v>0</v>
      </c>
      <c r="AJ20" s="120">
        <v>0</v>
      </c>
      <c r="AK20" s="120">
        <v>0</v>
      </c>
      <c r="AL20" s="120">
        <v>0</v>
      </c>
      <c r="AM20" s="120">
        <v>0</v>
      </c>
      <c r="AN20" s="120">
        <v>0</v>
      </c>
      <c r="AO20" s="121">
        <v>0</v>
      </c>
    </row>
    <row r="21" spans="1:41" s="25" customFormat="1" x14ac:dyDescent="0.25">
      <c r="B21" s="25" t="s">
        <v>103</v>
      </c>
      <c r="C21" t="s">
        <v>110</v>
      </c>
      <c r="D21" s="138">
        <v>0.64</v>
      </c>
      <c r="E21" s="112">
        <v>5525.6084325359961</v>
      </c>
      <c r="F21" s="89">
        <v>0</v>
      </c>
      <c r="G21" s="118">
        <v>0</v>
      </c>
      <c r="H21" s="118">
        <v>0</v>
      </c>
      <c r="I21" s="118">
        <v>0</v>
      </c>
      <c r="J21" s="119">
        <v>0</v>
      </c>
      <c r="K21" s="31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18">
        <v>0</v>
      </c>
      <c r="T21" s="119">
        <v>0</v>
      </c>
      <c r="U21" s="31">
        <v>0</v>
      </c>
      <c r="V21" s="120">
        <v>0</v>
      </c>
      <c r="W21" s="120">
        <v>0</v>
      </c>
      <c r="X21" s="120">
        <v>0</v>
      </c>
      <c r="Y21" s="121">
        <v>0</v>
      </c>
      <c r="Z21" s="118">
        <v>0</v>
      </c>
      <c r="AA21" s="120">
        <v>0</v>
      </c>
      <c r="AB21" s="120">
        <v>0</v>
      </c>
      <c r="AC21" s="120">
        <v>0</v>
      </c>
      <c r="AD21" s="120">
        <v>0</v>
      </c>
      <c r="AE21" s="120">
        <v>0</v>
      </c>
      <c r="AF21" s="120">
        <v>0</v>
      </c>
      <c r="AG21" s="120">
        <v>0</v>
      </c>
      <c r="AH21" s="120">
        <v>0</v>
      </c>
      <c r="AI21" s="121">
        <v>0</v>
      </c>
      <c r="AJ21" s="120">
        <v>0</v>
      </c>
      <c r="AK21" s="31">
        <v>5525.6084325359961</v>
      </c>
      <c r="AL21" s="120">
        <v>0</v>
      </c>
      <c r="AM21" s="120">
        <v>0</v>
      </c>
      <c r="AN21" s="120">
        <v>0</v>
      </c>
      <c r="AO21" s="121">
        <v>0</v>
      </c>
    </row>
    <row r="22" spans="1:41" s="25" customFormat="1" x14ac:dyDescent="0.25">
      <c r="B22" s="25" t="s">
        <v>103</v>
      </c>
      <c r="C22" t="s">
        <v>111</v>
      </c>
      <c r="D22" s="138">
        <v>0.48</v>
      </c>
      <c r="E22" s="112">
        <v>3069.7824625199996</v>
      </c>
      <c r="F22" s="89">
        <v>0</v>
      </c>
      <c r="G22" s="118">
        <v>0</v>
      </c>
      <c r="H22" s="118">
        <v>0</v>
      </c>
      <c r="I22" s="118">
        <v>0</v>
      </c>
      <c r="J22" s="119">
        <v>0</v>
      </c>
      <c r="K22" s="31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31">
        <v>0</v>
      </c>
      <c r="U22" s="31">
        <v>0</v>
      </c>
      <c r="V22" s="120">
        <v>0</v>
      </c>
      <c r="W22" s="120">
        <v>0</v>
      </c>
      <c r="X22" s="120">
        <v>0</v>
      </c>
      <c r="Y22" s="121">
        <v>0</v>
      </c>
      <c r="Z22" s="118">
        <v>0</v>
      </c>
      <c r="AA22" s="120">
        <v>0</v>
      </c>
      <c r="AB22" s="120">
        <v>0</v>
      </c>
      <c r="AC22" s="120">
        <v>0</v>
      </c>
      <c r="AD22" s="120">
        <v>0</v>
      </c>
      <c r="AE22" s="120">
        <v>0</v>
      </c>
      <c r="AF22" s="120">
        <v>0</v>
      </c>
      <c r="AG22" s="120">
        <v>0</v>
      </c>
      <c r="AH22" s="120">
        <v>0</v>
      </c>
      <c r="AI22" s="121">
        <v>0</v>
      </c>
      <c r="AJ22" s="120">
        <v>0</v>
      </c>
      <c r="AK22" s="31">
        <v>0</v>
      </c>
      <c r="AL22" s="120">
        <v>0</v>
      </c>
      <c r="AM22" s="120">
        <v>0</v>
      </c>
      <c r="AN22" s="120">
        <v>3069.7824625199996</v>
      </c>
      <c r="AO22" s="121">
        <v>0</v>
      </c>
    </row>
    <row r="23" spans="1:41" s="25" customFormat="1" x14ac:dyDescent="0.25">
      <c r="B23" s="25" t="s">
        <v>144</v>
      </c>
      <c r="C23" t="s">
        <v>144</v>
      </c>
      <c r="D23" s="138">
        <v>0</v>
      </c>
      <c r="E23" s="112">
        <v>0</v>
      </c>
      <c r="F23" s="89">
        <v>0</v>
      </c>
      <c r="G23" s="118">
        <v>0</v>
      </c>
      <c r="H23" s="118">
        <v>0</v>
      </c>
      <c r="I23" s="118">
        <v>0</v>
      </c>
      <c r="J23" s="119">
        <v>0</v>
      </c>
      <c r="K23" s="31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31">
        <v>0</v>
      </c>
      <c r="U23" s="31">
        <v>0</v>
      </c>
      <c r="V23" s="120">
        <v>0</v>
      </c>
      <c r="W23" s="120">
        <v>0</v>
      </c>
      <c r="X23" s="120">
        <v>0</v>
      </c>
      <c r="Y23" s="121">
        <v>0</v>
      </c>
      <c r="Z23" s="118">
        <v>0</v>
      </c>
      <c r="AA23" s="120">
        <v>0</v>
      </c>
      <c r="AB23" s="120">
        <v>0</v>
      </c>
      <c r="AC23" s="120">
        <v>0</v>
      </c>
      <c r="AD23" s="120">
        <v>0</v>
      </c>
      <c r="AE23" s="120">
        <v>0</v>
      </c>
      <c r="AF23" s="120">
        <v>0</v>
      </c>
      <c r="AG23" s="120">
        <v>0</v>
      </c>
      <c r="AH23" s="120">
        <v>0</v>
      </c>
      <c r="AI23" s="121">
        <v>0</v>
      </c>
      <c r="AJ23" s="120">
        <v>0</v>
      </c>
      <c r="AK23" s="31">
        <v>0</v>
      </c>
      <c r="AL23" s="120">
        <v>0</v>
      </c>
      <c r="AM23" s="120">
        <v>0</v>
      </c>
      <c r="AN23" s="120">
        <v>0</v>
      </c>
      <c r="AO23" s="121">
        <v>0</v>
      </c>
    </row>
    <row r="24" spans="1:41" s="25" customFormat="1" x14ac:dyDescent="0.25">
      <c r="B24" t="s">
        <v>145</v>
      </c>
      <c r="C24" t="s">
        <v>145</v>
      </c>
      <c r="D24" s="138">
        <v>0</v>
      </c>
      <c r="E24" s="112">
        <v>0</v>
      </c>
      <c r="F24" s="89">
        <v>0</v>
      </c>
      <c r="G24" s="118">
        <v>0</v>
      </c>
      <c r="H24" s="118">
        <v>0</v>
      </c>
      <c r="I24" s="118">
        <v>0</v>
      </c>
      <c r="J24" s="119">
        <v>0</v>
      </c>
      <c r="K24" s="31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31">
        <v>0</v>
      </c>
      <c r="U24" s="31">
        <v>0</v>
      </c>
      <c r="V24" s="120">
        <v>0</v>
      </c>
      <c r="W24" s="120">
        <v>0</v>
      </c>
      <c r="X24" s="120">
        <v>0</v>
      </c>
      <c r="Y24" s="121">
        <v>0</v>
      </c>
      <c r="Z24" s="118">
        <v>0</v>
      </c>
      <c r="AA24" s="120">
        <v>0</v>
      </c>
      <c r="AB24" s="120">
        <v>0</v>
      </c>
      <c r="AC24" s="120">
        <v>0</v>
      </c>
      <c r="AD24" s="120">
        <v>0</v>
      </c>
      <c r="AE24" s="120">
        <v>0</v>
      </c>
      <c r="AF24" s="120">
        <v>0</v>
      </c>
      <c r="AG24" s="120">
        <v>0</v>
      </c>
      <c r="AH24" s="120">
        <v>0</v>
      </c>
      <c r="AI24" s="121">
        <v>0</v>
      </c>
      <c r="AJ24" s="120">
        <v>0</v>
      </c>
      <c r="AK24" s="31">
        <v>0</v>
      </c>
      <c r="AL24" s="120">
        <v>0</v>
      </c>
      <c r="AM24" s="120">
        <v>0</v>
      </c>
      <c r="AN24" s="120">
        <v>0</v>
      </c>
      <c r="AO24" s="121">
        <v>0</v>
      </c>
    </row>
    <row r="25" spans="1:41" s="95" customFormat="1" x14ac:dyDescent="0.25">
      <c r="B25" s="95" t="s">
        <v>103</v>
      </c>
      <c r="C25" s="95" t="s">
        <v>141</v>
      </c>
      <c r="D25" s="138">
        <v>0.56000000000000005</v>
      </c>
      <c r="E25" s="112">
        <v>4208.1601257045022</v>
      </c>
      <c r="F25" s="108">
        <v>0</v>
      </c>
      <c r="G25" s="104">
        <v>0</v>
      </c>
      <c r="H25" s="104">
        <v>0</v>
      </c>
      <c r="I25" s="104">
        <v>0</v>
      </c>
      <c r="J25" s="105">
        <v>0</v>
      </c>
      <c r="K25" s="132">
        <v>0</v>
      </c>
      <c r="L25" s="106">
        <v>0</v>
      </c>
      <c r="M25" s="106">
        <v>0</v>
      </c>
      <c r="N25" s="106">
        <v>0</v>
      </c>
      <c r="O25" s="106">
        <v>0</v>
      </c>
      <c r="P25" s="106">
        <v>0</v>
      </c>
      <c r="Q25" s="106">
        <v>0</v>
      </c>
      <c r="R25" s="106">
        <v>0</v>
      </c>
      <c r="S25" s="106">
        <v>0</v>
      </c>
      <c r="T25" s="107">
        <v>0</v>
      </c>
      <c r="U25" s="132">
        <v>0</v>
      </c>
      <c r="V25" s="103">
        <v>0</v>
      </c>
      <c r="W25" s="103">
        <v>0</v>
      </c>
      <c r="X25" s="103">
        <v>4208.1601257045022</v>
      </c>
      <c r="Y25" s="139">
        <v>0</v>
      </c>
      <c r="Z25" s="104">
        <v>0</v>
      </c>
      <c r="AA25" s="103">
        <v>0</v>
      </c>
      <c r="AB25" s="103">
        <v>0</v>
      </c>
      <c r="AC25" s="103">
        <v>0</v>
      </c>
      <c r="AD25" s="103">
        <v>0</v>
      </c>
      <c r="AE25" s="103">
        <v>0</v>
      </c>
      <c r="AF25" s="103">
        <v>0</v>
      </c>
      <c r="AG25" s="103">
        <v>0</v>
      </c>
      <c r="AH25" s="103">
        <v>0</v>
      </c>
      <c r="AI25" s="139">
        <v>0</v>
      </c>
      <c r="AJ25" s="103">
        <v>0</v>
      </c>
      <c r="AK25" s="132">
        <v>0</v>
      </c>
      <c r="AL25" s="103">
        <v>0</v>
      </c>
      <c r="AM25" s="103">
        <v>0</v>
      </c>
      <c r="AN25" s="103">
        <v>0</v>
      </c>
      <c r="AO25" s="139">
        <v>0</v>
      </c>
    </row>
    <row r="26" spans="1:41" x14ac:dyDescent="0.25">
      <c r="A26" s="1"/>
      <c r="B26" s="4" t="s">
        <v>14</v>
      </c>
      <c r="C26" s="1"/>
      <c r="D26" s="1"/>
      <c r="E26" s="10"/>
      <c r="F26" s="10"/>
      <c r="G26" s="16"/>
      <c r="H26" s="16"/>
      <c r="I26" s="16"/>
      <c r="J26" s="17"/>
      <c r="K26" s="10"/>
      <c r="L26" s="16"/>
      <c r="M26" s="16"/>
      <c r="N26" s="16"/>
      <c r="O26" s="16"/>
      <c r="P26" s="16"/>
      <c r="Q26" s="16"/>
      <c r="R26" s="16"/>
      <c r="S26" s="16"/>
      <c r="T26" s="17"/>
      <c r="U26" s="10"/>
      <c r="V26" s="16"/>
      <c r="W26" s="16"/>
      <c r="X26" s="16"/>
      <c r="Y26" s="17"/>
      <c r="Z26" s="16"/>
      <c r="AA26" s="16"/>
      <c r="AB26" s="16"/>
      <c r="AC26" s="16"/>
      <c r="AD26" s="17"/>
      <c r="AE26" s="10"/>
      <c r="AF26" s="10"/>
      <c r="AG26" s="10"/>
      <c r="AH26" s="10"/>
      <c r="AI26" s="6"/>
      <c r="AJ26" s="10"/>
      <c r="AK26" s="10"/>
      <c r="AL26" s="10"/>
      <c r="AM26" s="10"/>
      <c r="AN26" s="10"/>
      <c r="AO26" s="6"/>
    </row>
    <row r="27" spans="1:41" x14ac:dyDescent="0.25">
      <c r="E27" s="85">
        <f>SUM(F27:AO27)</f>
        <v>642298.81572415319</v>
      </c>
      <c r="F27" s="30">
        <f t="shared" ref="F27:AO27" si="0">SUM(F7:F25)</f>
        <v>95071.589222919807</v>
      </c>
      <c r="G27" s="37">
        <f t="shared" si="0"/>
        <v>94108.018616628615</v>
      </c>
      <c r="H27" s="37">
        <f t="shared" si="0"/>
        <v>69376.017756263856</v>
      </c>
      <c r="I27" s="37">
        <f t="shared" si="0"/>
        <v>6963.5030651538609</v>
      </c>
      <c r="J27" s="38">
        <f t="shared" si="0"/>
        <v>112558.6902923999</v>
      </c>
      <c r="K27" s="26">
        <f t="shared" si="0"/>
        <v>144087.91433453243</v>
      </c>
      <c r="L27" s="26">
        <f t="shared" si="0"/>
        <v>0</v>
      </c>
      <c r="M27" s="26">
        <f t="shared" si="0"/>
        <v>0</v>
      </c>
      <c r="N27" s="26">
        <f t="shared" si="0"/>
        <v>0</v>
      </c>
      <c r="O27" s="26">
        <f t="shared" si="0"/>
        <v>0</v>
      </c>
      <c r="P27" s="26">
        <f t="shared" si="0"/>
        <v>0</v>
      </c>
      <c r="Q27" s="26">
        <f t="shared" si="0"/>
        <v>0</v>
      </c>
      <c r="R27" s="26">
        <f t="shared" si="0"/>
        <v>18074.007472692607</v>
      </c>
      <c r="S27" s="26">
        <f t="shared" si="0"/>
        <v>0</v>
      </c>
      <c r="T27" s="26">
        <f t="shared" si="0"/>
        <v>14069.836286549988</v>
      </c>
      <c r="U27" s="26">
        <f t="shared" si="0"/>
        <v>0</v>
      </c>
      <c r="V27" s="26">
        <f t="shared" si="0"/>
        <v>0</v>
      </c>
      <c r="W27" s="26">
        <f t="shared" si="0"/>
        <v>0</v>
      </c>
      <c r="X27" s="26">
        <f t="shared" si="0"/>
        <v>4208.1601257045022</v>
      </c>
      <c r="Y27" s="26">
        <f t="shared" si="0"/>
        <v>0</v>
      </c>
      <c r="Z27" s="36">
        <f t="shared" si="0"/>
        <v>0</v>
      </c>
      <c r="AA27" s="26">
        <f t="shared" si="0"/>
        <v>0</v>
      </c>
      <c r="AB27" s="26">
        <f t="shared" si="0"/>
        <v>0</v>
      </c>
      <c r="AC27" s="26">
        <f t="shared" si="0"/>
        <v>0</v>
      </c>
      <c r="AD27" s="26">
        <f t="shared" si="0"/>
        <v>0</v>
      </c>
      <c r="AE27" s="26">
        <f t="shared" si="0"/>
        <v>0</v>
      </c>
      <c r="AF27" s="26">
        <f t="shared" si="0"/>
        <v>0</v>
      </c>
      <c r="AG27" s="26">
        <f t="shared" si="0"/>
        <v>0</v>
      </c>
      <c r="AH27" s="26">
        <f t="shared" si="0"/>
        <v>0</v>
      </c>
      <c r="AI27" s="26">
        <f t="shared" si="0"/>
        <v>0</v>
      </c>
      <c r="AJ27" s="26">
        <f t="shared" si="0"/>
        <v>0</v>
      </c>
      <c r="AK27" s="26">
        <f t="shared" si="0"/>
        <v>80711.296088787596</v>
      </c>
      <c r="AL27" s="26">
        <f t="shared" si="0"/>
        <v>0</v>
      </c>
      <c r="AM27" s="26">
        <f t="shared" si="0"/>
        <v>0</v>
      </c>
      <c r="AN27" s="26">
        <f t="shared" si="0"/>
        <v>3069.7824625199996</v>
      </c>
      <c r="AO27" s="26">
        <f t="shared" si="0"/>
        <v>0</v>
      </c>
    </row>
    <row r="28" spans="1:41" s="2" customFormat="1" x14ac:dyDescent="0.25">
      <c r="A28" s="4" t="s">
        <v>55</v>
      </c>
      <c r="B28" s="4" t="s">
        <v>15</v>
      </c>
      <c r="C28" s="4"/>
      <c r="D28" s="4"/>
      <c r="E28" s="12"/>
      <c r="F28" s="12"/>
      <c r="G28" s="18"/>
      <c r="H28" s="18"/>
      <c r="I28" s="18"/>
      <c r="J28" s="19"/>
      <c r="K28" s="12"/>
      <c r="L28" s="18"/>
      <c r="M28" s="18"/>
      <c r="N28" s="18"/>
      <c r="O28" s="18"/>
      <c r="P28" s="18"/>
      <c r="Q28" s="18"/>
      <c r="R28" s="18"/>
      <c r="S28" s="18"/>
      <c r="T28" s="19"/>
      <c r="U28" s="12"/>
      <c r="V28" s="18"/>
      <c r="W28" s="18"/>
      <c r="X28" s="18"/>
      <c r="Y28" s="19"/>
      <c r="Z28" s="18"/>
      <c r="AA28" s="18"/>
      <c r="AB28" s="18"/>
      <c r="AC28" s="18"/>
      <c r="AD28" s="19"/>
      <c r="AE28" s="12"/>
      <c r="AF28" s="12"/>
      <c r="AG28" s="12"/>
      <c r="AH28" s="12"/>
      <c r="AI28" s="8"/>
      <c r="AJ28" s="12"/>
      <c r="AK28" s="12"/>
      <c r="AL28" s="12"/>
      <c r="AM28" s="12"/>
      <c r="AN28" s="12"/>
      <c r="AO28" s="8"/>
    </row>
    <row r="29" spans="1:41" x14ac:dyDescent="0.25">
      <c r="E29" s="85">
        <f>SUM(F29:AO29)</f>
        <v>224804.58550345362</v>
      </c>
      <c r="F29" s="30">
        <v>33275.056228021931</v>
      </c>
      <c r="G29" s="30">
        <v>32937.806515820012</v>
      </c>
      <c r="H29" s="30">
        <v>24281.606214692347</v>
      </c>
      <c r="I29" s="30">
        <v>2437.2260728038514</v>
      </c>
      <c r="J29" s="30">
        <v>39395.541602339959</v>
      </c>
      <c r="K29" s="30">
        <v>50430.770017086346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6325.9026154424118</v>
      </c>
      <c r="S29" s="30">
        <v>0</v>
      </c>
      <c r="T29" s="30">
        <v>4924.4427002924949</v>
      </c>
      <c r="U29" s="30">
        <v>0</v>
      </c>
      <c r="V29" s="30">
        <v>0</v>
      </c>
      <c r="W29" s="30">
        <v>0</v>
      </c>
      <c r="X29" s="30">
        <v>1472.8560439965756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28248.953631075659</v>
      </c>
      <c r="AL29" s="30">
        <v>0</v>
      </c>
      <c r="AM29" s="30">
        <v>0</v>
      </c>
      <c r="AN29" s="30">
        <v>1074.4238618819998</v>
      </c>
      <c r="AO29" s="30">
        <v>0</v>
      </c>
    </row>
    <row r="30" spans="1:41" s="2" customFormat="1" x14ac:dyDescent="0.25">
      <c r="A30" s="4" t="s">
        <v>56</v>
      </c>
      <c r="B30" s="4" t="s">
        <v>16</v>
      </c>
      <c r="C30" s="4"/>
      <c r="D30" s="4"/>
      <c r="E30" s="12"/>
      <c r="F30" s="12"/>
      <c r="G30" s="18"/>
      <c r="H30" s="18"/>
      <c r="I30" s="18"/>
      <c r="J30" s="19"/>
      <c r="K30" s="12"/>
      <c r="L30" s="18"/>
      <c r="M30" s="18"/>
      <c r="N30" s="18"/>
      <c r="O30" s="18"/>
      <c r="P30" s="18"/>
      <c r="Q30" s="18"/>
      <c r="R30" s="18"/>
      <c r="S30" s="18"/>
      <c r="T30" s="19"/>
      <c r="U30" s="12"/>
      <c r="V30" s="18"/>
      <c r="W30" s="18"/>
      <c r="X30" s="18"/>
      <c r="Y30" s="19"/>
      <c r="Z30" s="18"/>
      <c r="AA30" s="18"/>
      <c r="AB30" s="18"/>
      <c r="AC30" s="18"/>
      <c r="AD30" s="19"/>
      <c r="AE30" s="12"/>
      <c r="AF30" s="12"/>
      <c r="AG30" s="12"/>
      <c r="AH30" s="12"/>
      <c r="AI30" s="8"/>
      <c r="AJ30" s="12"/>
      <c r="AK30" s="12"/>
      <c r="AL30" s="12"/>
      <c r="AM30" s="12"/>
      <c r="AN30" s="12"/>
      <c r="AO30" s="8"/>
    </row>
    <row r="31" spans="1:41" s="95" customFormat="1" x14ac:dyDescent="0.25">
      <c r="B31" s="96" t="s">
        <v>17</v>
      </c>
      <c r="C31" s="96" t="s">
        <v>18</v>
      </c>
      <c r="D31" s="96" t="s">
        <v>19</v>
      </c>
      <c r="E31" s="97"/>
      <c r="F31" s="98"/>
      <c r="G31" s="99"/>
      <c r="H31" s="99"/>
      <c r="I31" s="99"/>
      <c r="J31" s="100"/>
      <c r="K31" s="98"/>
      <c r="L31" s="99"/>
      <c r="M31" s="99"/>
      <c r="N31" s="99"/>
      <c r="O31" s="99"/>
      <c r="P31" s="99"/>
      <c r="Q31" s="99"/>
      <c r="R31" s="99"/>
      <c r="S31" s="99"/>
      <c r="T31" s="100"/>
      <c r="U31" s="98"/>
      <c r="V31" s="99"/>
      <c r="W31" s="99"/>
      <c r="X31" s="99"/>
      <c r="Y31" s="100"/>
      <c r="Z31" s="99"/>
      <c r="AA31" s="99"/>
      <c r="AB31" s="99"/>
      <c r="AC31" s="99"/>
      <c r="AD31" s="100"/>
      <c r="AE31" s="98"/>
      <c r="AF31" s="98"/>
      <c r="AG31" s="98"/>
      <c r="AH31" s="98"/>
      <c r="AI31" s="101"/>
      <c r="AJ31" s="98"/>
      <c r="AK31" s="98"/>
      <c r="AL31" s="98"/>
      <c r="AM31" s="98"/>
      <c r="AN31" s="98"/>
      <c r="AO31" s="101"/>
    </row>
    <row r="32" spans="1:41" s="95" customFormat="1" x14ac:dyDescent="0.25">
      <c r="B32" s="95" t="s">
        <v>120</v>
      </c>
      <c r="C32" s="95">
        <v>1</v>
      </c>
      <c r="D32" s="95">
        <v>1</v>
      </c>
      <c r="E32" s="102">
        <f>SUM(F32:AO32)</f>
        <v>112192</v>
      </c>
      <c r="F32" s="103">
        <v>0</v>
      </c>
      <c r="G32" s="104">
        <v>0</v>
      </c>
      <c r="H32" s="104">
        <v>0</v>
      </c>
      <c r="I32" s="104">
        <v>0</v>
      </c>
      <c r="J32" s="105">
        <v>0</v>
      </c>
      <c r="K32" s="108">
        <v>0</v>
      </c>
      <c r="L32" s="106">
        <v>0</v>
      </c>
      <c r="M32" s="106">
        <v>22992</v>
      </c>
      <c r="N32" s="106">
        <v>14000</v>
      </c>
      <c r="O32" s="106">
        <v>5000</v>
      </c>
      <c r="P32" s="106">
        <v>0</v>
      </c>
      <c r="Q32" s="106">
        <v>10000</v>
      </c>
      <c r="R32" s="106">
        <v>41700</v>
      </c>
      <c r="S32" s="106">
        <v>0</v>
      </c>
      <c r="T32" s="107">
        <v>0</v>
      </c>
      <c r="U32" s="108">
        <v>0</v>
      </c>
      <c r="V32" s="106">
        <v>0</v>
      </c>
      <c r="W32" s="106">
        <v>0</v>
      </c>
      <c r="X32" s="106">
        <v>0</v>
      </c>
      <c r="Y32" s="107">
        <v>0</v>
      </c>
      <c r="Z32" s="106">
        <v>0</v>
      </c>
      <c r="AA32" s="109">
        <v>0</v>
      </c>
      <c r="AB32" s="110">
        <v>0</v>
      </c>
      <c r="AC32" s="109">
        <v>0</v>
      </c>
      <c r="AD32" s="110">
        <v>0</v>
      </c>
      <c r="AE32" s="109">
        <v>0</v>
      </c>
      <c r="AF32" s="108">
        <v>0</v>
      </c>
      <c r="AG32" s="109">
        <v>0</v>
      </c>
      <c r="AH32" s="109">
        <v>4000</v>
      </c>
      <c r="AI32" s="111">
        <v>0</v>
      </c>
      <c r="AJ32" s="108">
        <v>0</v>
      </c>
      <c r="AK32" s="109">
        <v>0</v>
      </c>
      <c r="AL32" s="109">
        <v>0</v>
      </c>
      <c r="AM32" s="109">
        <v>0</v>
      </c>
      <c r="AN32" s="109">
        <v>14500</v>
      </c>
      <c r="AO32" s="111">
        <v>0</v>
      </c>
    </row>
    <row r="33" spans="1:41" s="95" customFormat="1" x14ac:dyDescent="0.25">
      <c r="B33" s="95" t="s">
        <v>89</v>
      </c>
      <c r="C33" s="95">
        <v>1</v>
      </c>
      <c r="D33" s="95">
        <v>1</v>
      </c>
      <c r="E33" s="102">
        <f>SUM(F33:AO33)</f>
        <v>1487959.8000708497</v>
      </c>
      <c r="F33" s="103">
        <v>0</v>
      </c>
      <c r="G33" s="148">
        <v>0</v>
      </c>
      <c r="H33" s="148">
        <v>0</v>
      </c>
      <c r="I33" s="148">
        <v>0</v>
      </c>
      <c r="J33" s="149">
        <v>0</v>
      </c>
      <c r="K33" s="150">
        <v>336049.51253073959</v>
      </c>
      <c r="L33" s="106">
        <v>0</v>
      </c>
      <c r="M33" s="106">
        <v>3922.4998132199999</v>
      </c>
      <c r="N33" s="106">
        <v>75516.648577991989</v>
      </c>
      <c r="O33" s="106">
        <v>4911.6519400319994</v>
      </c>
      <c r="P33" s="106">
        <v>0</v>
      </c>
      <c r="Q33" s="106">
        <v>19314.047993354998</v>
      </c>
      <c r="R33" s="106">
        <v>1024608.114254107</v>
      </c>
      <c r="S33" s="106">
        <v>0</v>
      </c>
      <c r="T33" s="107">
        <v>23637.324961404</v>
      </c>
      <c r="U33" s="103">
        <v>0</v>
      </c>
      <c r="V33" s="103">
        <v>0</v>
      </c>
      <c r="W33" s="106">
        <v>0</v>
      </c>
      <c r="X33" s="103">
        <v>0</v>
      </c>
      <c r="Y33" s="139">
        <v>0</v>
      </c>
      <c r="Z33" s="104">
        <v>0</v>
      </c>
      <c r="AA33" s="103">
        <v>0</v>
      </c>
      <c r="AB33" s="103">
        <v>0</v>
      </c>
      <c r="AC33" s="103">
        <v>0</v>
      </c>
      <c r="AD33" s="110">
        <v>0</v>
      </c>
      <c r="AE33" s="103">
        <v>0</v>
      </c>
      <c r="AF33" s="103">
        <v>0</v>
      </c>
      <c r="AG33" s="103">
        <v>0</v>
      </c>
      <c r="AH33" s="103">
        <v>0</v>
      </c>
      <c r="AI33" s="139">
        <v>0</v>
      </c>
      <c r="AJ33" s="103">
        <v>0</v>
      </c>
      <c r="AK33" s="103">
        <v>0</v>
      </c>
      <c r="AL33" s="103">
        <v>0</v>
      </c>
      <c r="AM33" s="103">
        <v>0</v>
      </c>
      <c r="AN33" s="103">
        <v>0</v>
      </c>
      <c r="AO33" s="139">
        <v>0</v>
      </c>
    </row>
    <row r="34" spans="1:41" ht="29.1" customHeight="1" x14ac:dyDescent="0.25">
      <c r="E34" s="86"/>
      <c r="F34" s="167"/>
      <c r="G34" s="168"/>
      <c r="H34" s="168"/>
      <c r="I34" s="168"/>
      <c r="J34" s="168"/>
      <c r="K34" s="169"/>
      <c r="L34" s="156"/>
      <c r="M34" s="156"/>
      <c r="N34" s="156"/>
      <c r="O34" s="156"/>
      <c r="P34" s="156"/>
      <c r="Q34" s="156"/>
      <c r="R34" s="156"/>
      <c r="S34" s="156"/>
      <c r="T34" s="156"/>
      <c r="U34" s="170" t="s">
        <v>121</v>
      </c>
      <c r="V34" s="171"/>
      <c r="W34" s="171"/>
      <c r="X34" s="171"/>
      <c r="Y34" s="169"/>
      <c r="Z34" s="156" t="s">
        <v>121</v>
      </c>
      <c r="AA34" s="156"/>
      <c r="AB34" s="156"/>
      <c r="AC34" s="156"/>
      <c r="AD34" s="156"/>
      <c r="AE34" s="156"/>
      <c r="AF34" s="156" t="s">
        <v>121</v>
      </c>
      <c r="AG34" s="156"/>
      <c r="AH34" s="156"/>
      <c r="AI34" s="156"/>
      <c r="AJ34" s="156" t="s">
        <v>121</v>
      </c>
      <c r="AK34" s="156"/>
      <c r="AL34" s="156"/>
      <c r="AM34" s="156"/>
      <c r="AN34" s="156"/>
      <c r="AO34" s="156"/>
    </row>
    <row r="35" spans="1:41" x14ac:dyDescent="0.25">
      <c r="B35" s="4" t="s">
        <v>23</v>
      </c>
      <c r="C35" s="4"/>
      <c r="D35" s="4"/>
      <c r="E35" s="12"/>
      <c r="F35" s="12"/>
      <c r="G35" s="18"/>
      <c r="H35" s="18"/>
      <c r="I35" s="18"/>
      <c r="J35" s="90"/>
      <c r="K35" s="91"/>
      <c r="L35" s="18"/>
      <c r="M35" s="18"/>
      <c r="N35" s="18"/>
      <c r="O35" s="18"/>
      <c r="P35" s="18"/>
      <c r="Q35" s="18"/>
      <c r="R35" s="18"/>
      <c r="S35" s="18"/>
      <c r="T35" s="19"/>
      <c r="U35" s="12"/>
      <c r="V35" s="18"/>
      <c r="W35" s="18"/>
      <c r="X35" s="18"/>
      <c r="Y35" s="19"/>
      <c r="Z35" s="18"/>
      <c r="AA35" s="18"/>
      <c r="AB35" s="18"/>
      <c r="AC35" s="18"/>
      <c r="AD35" s="19"/>
      <c r="AE35" s="12"/>
      <c r="AF35" s="12"/>
      <c r="AG35" s="12"/>
      <c r="AH35" s="12"/>
      <c r="AI35" s="8"/>
      <c r="AJ35" s="12"/>
      <c r="AK35" s="12"/>
      <c r="AL35" s="12"/>
      <c r="AM35" s="12"/>
      <c r="AN35" s="12"/>
      <c r="AO35" s="8"/>
    </row>
    <row r="36" spans="1:41" x14ac:dyDescent="0.25">
      <c r="E36" s="102">
        <f>SUM(F36:AO36)</f>
        <v>1600151.8000708497</v>
      </c>
      <c r="F36" s="27">
        <f>SUM(F32:F33)</f>
        <v>0</v>
      </c>
      <c r="G36" s="27">
        <f t="shared" ref="G36:AO36" si="1">SUM(G32:G33)</f>
        <v>0</v>
      </c>
      <c r="H36" s="27">
        <f t="shared" si="1"/>
        <v>0</v>
      </c>
      <c r="I36" s="27">
        <f t="shared" si="1"/>
        <v>0</v>
      </c>
      <c r="J36" s="27">
        <f t="shared" si="1"/>
        <v>0</v>
      </c>
      <c r="K36" s="27">
        <f t="shared" si="1"/>
        <v>336049.51253073959</v>
      </c>
      <c r="L36" s="27">
        <f t="shared" si="1"/>
        <v>0</v>
      </c>
      <c r="M36" s="27">
        <f t="shared" si="1"/>
        <v>26914.499813219998</v>
      </c>
      <c r="N36" s="27">
        <f t="shared" si="1"/>
        <v>89516.648577991989</v>
      </c>
      <c r="O36" s="27">
        <f t="shared" si="1"/>
        <v>9911.6519400319994</v>
      </c>
      <c r="P36" s="27">
        <f t="shared" si="1"/>
        <v>0</v>
      </c>
      <c r="Q36" s="27">
        <f t="shared" si="1"/>
        <v>29314.047993354998</v>
      </c>
      <c r="R36" s="27">
        <f t="shared" si="1"/>
        <v>1066308.114254107</v>
      </c>
      <c r="S36" s="27">
        <f t="shared" si="1"/>
        <v>0</v>
      </c>
      <c r="T36" s="27">
        <f t="shared" si="1"/>
        <v>23637.324961404</v>
      </c>
      <c r="U36" s="27">
        <f t="shared" si="1"/>
        <v>0</v>
      </c>
      <c r="V36" s="27">
        <f t="shared" si="1"/>
        <v>0</v>
      </c>
      <c r="W36" s="27">
        <f t="shared" si="1"/>
        <v>0</v>
      </c>
      <c r="X36" s="27">
        <f t="shared" si="1"/>
        <v>0</v>
      </c>
      <c r="Y36" s="27">
        <f t="shared" si="1"/>
        <v>0</v>
      </c>
      <c r="Z36" s="27">
        <f t="shared" si="1"/>
        <v>0</v>
      </c>
      <c r="AA36" s="27">
        <f t="shared" si="1"/>
        <v>0</v>
      </c>
      <c r="AB36" s="27">
        <f t="shared" si="1"/>
        <v>0</v>
      </c>
      <c r="AC36" s="27">
        <f t="shared" si="1"/>
        <v>0</v>
      </c>
      <c r="AD36" s="27">
        <f t="shared" si="1"/>
        <v>0</v>
      </c>
      <c r="AE36" s="27">
        <f t="shared" si="1"/>
        <v>0</v>
      </c>
      <c r="AF36" s="27">
        <f t="shared" si="1"/>
        <v>0</v>
      </c>
      <c r="AG36" s="27">
        <f t="shared" si="1"/>
        <v>0</v>
      </c>
      <c r="AH36" s="27">
        <f t="shared" si="1"/>
        <v>4000</v>
      </c>
      <c r="AI36" s="27">
        <f t="shared" si="1"/>
        <v>0</v>
      </c>
      <c r="AJ36" s="27">
        <f t="shared" si="1"/>
        <v>0</v>
      </c>
      <c r="AK36" s="27">
        <f t="shared" si="1"/>
        <v>0</v>
      </c>
      <c r="AL36" s="27">
        <f t="shared" si="1"/>
        <v>0</v>
      </c>
      <c r="AM36" s="27">
        <f t="shared" si="1"/>
        <v>0</v>
      </c>
      <c r="AN36" s="27">
        <f t="shared" si="1"/>
        <v>14500</v>
      </c>
      <c r="AO36" s="27">
        <f t="shared" si="1"/>
        <v>0</v>
      </c>
    </row>
    <row r="37" spans="1:41" x14ac:dyDescent="0.25">
      <c r="A37" s="4" t="s">
        <v>57</v>
      </c>
      <c r="B37" s="4" t="s">
        <v>20</v>
      </c>
      <c r="C37" s="4"/>
      <c r="D37" s="4"/>
      <c r="E37" s="12"/>
      <c r="F37" s="12"/>
      <c r="G37" s="18"/>
      <c r="H37" s="18"/>
      <c r="I37" s="18"/>
      <c r="J37" s="19"/>
      <c r="K37" s="12"/>
      <c r="L37" s="18"/>
      <c r="M37" s="18"/>
      <c r="N37" s="18"/>
      <c r="O37" s="18"/>
      <c r="P37" s="18"/>
      <c r="Q37" s="18"/>
      <c r="R37" s="18"/>
      <c r="S37" s="18"/>
      <c r="T37" s="19"/>
      <c r="U37" s="12"/>
      <c r="V37" s="18"/>
      <c r="W37" s="18"/>
      <c r="X37" s="18"/>
      <c r="Y37" s="19"/>
      <c r="Z37" s="18"/>
      <c r="AA37" s="18"/>
      <c r="AB37" s="18"/>
      <c r="AC37" s="18"/>
      <c r="AD37" s="18"/>
      <c r="AE37" s="18"/>
      <c r="AF37" s="12"/>
      <c r="AG37" s="18"/>
      <c r="AH37" s="18"/>
      <c r="AI37" s="19"/>
      <c r="AJ37" s="12"/>
      <c r="AK37" s="18"/>
      <c r="AL37" s="18"/>
      <c r="AM37" s="18"/>
      <c r="AN37" s="18"/>
      <c r="AO37" s="19"/>
    </row>
    <row r="38" spans="1:41" s="95" customFormat="1" x14ac:dyDescent="0.25">
      <c r="B38" s="95" t="s">
        <v>21</v>
      </c>
      <c r="E38" s="102">
        <f>SUM(F38:AO38)</f>
        <v>69600</v>
      </c>
      <c r="F38" s="132">
        <f>Data!F38/1.53</f>
        <v>28200</v>
      </c>
      <c r="G38" s="132">
        <f>Data!G38/1.53</f>
        <v>0</v>
      </c>
      <c r="H38" s="132">
        <f>Data!H38/1.53</f>
        <v>0</v>
      </c>
      <c r="I38" s="132">
        <f>Data!I38/1.53</f>
        <v>0</v>
      </c>
      <c r="J38" s="132">
        <f>Data!J38/1.53</f>
        <v>0</v>
      </c>
      <c r="K38" s="132">
        <f>Data!K38/1.53</f>
        <v>12600</v>
      </c>
      <c r="L38" s="132">
        <f>Data!L38/1.53</f>
        <v>0</v>
      </c>
      <c r="M38" s="132">
        <f>Data!M38/1.53</f>
        <v>0</v>
      </c>
      <c r="N38" s="132">
        <f>Data!N38/1.53</f>
        <v>0</v>
      </c>
      <c r="O38" s="132">
        <f>Data!O38/1.53</f>
        <v>0</v>
      </c>
      <c r="P38" s="132">
        <f>Data!P38/1.53</f>
        <v>0</v>
      </c>
      <c r="Q38" s="132">
        <f>Data!Q38/1.53</f>
        <v>0</v>
      </c>
      <c r="R38" s="132">
        <f>Data!R38/1.53</f>
        <v>21600</v>
      </c>
      <c r="S38" s="132">
        <f>Data!S38/1.53</f>
        <v>0</v>
      </c>
      <c r="T38" s="132">
        <f>Data!T38/1.53</f>
        <v>0</v>
      </c>
      <c r="U38" s="132">
        <f>Data!U38/1.53</f>
        <v>0</v>
      </c>
      <c r="V38" s="132">
        <f>Data!V38/1.53</f>
        <v>0</v>
      </c>
      <c r="W38" s="132">
        <f>Data!W38/1.53</f>
        <v>0</v>
      </c>
      <c r="X38" s="132">
        <f>Data!X38/1.53</f>
        <v>0</v>
      </c>
      <c r="Y38" s="132">
        <f>Data!Y38/1.53</f>
        <v>0</v>
      </c>
      <c r="Z38" s="132">
        <f>Data!Z38/1.53</f>
        <v>0</v>
      </c>
      <c r="AA38" s="132">
        <f>Data!AA38/1.53</f>
        <v>0</v>
      </c>
      <c r="AB38" s="132">
        <f>Data!AB38/1.53</f>
        <v>0</v>
      </c>
      <c r="AC38" s="132">
        <f>Data!AC38/1.53</f>
        <v>0</v>
      </c>
      <c r="AD38" s="132">
        <f>Data!AD38/1.53</f>
        <v>0</v>
      </c>
      <c r="AE38" s="132">
        <f>Data!AE38/1.53</f>
        <v>0</v>
      </c>
      <c r="AF38" s="132">
        <f>Data!AF38/1.53</f>
        <v>0</v>
      </c>
      <c r="AG38" s="132">
        <f>Data!AG38/1.53</f>
        <v>0</v>
      </c>
      <c r="AH38" s="132">
        <f>Data!AH38/1.53</f>
        <v>0</v>
      </c>
      <c r="AI38" s="132">
        <f>Data!AI38/1.53</f>
        <v>0</v>
      </c>
      <c r="AJ38" s="132">
        <f>Data!AJ38/1.53</f>
        <v>0</v>
      </c>
      <c r="AK38" s="132">
        <f>Data!AK38/1.53</f>
        <v>5400</v>
      </c>
      <c r="AL38" s="132">
        <f>Data!AL38/1.53</f>
        <v>0</v>
      </c>
      <c r="AM38" s="132">
        <f>Data!AM38/1.53</f>
        <v>0</v>
      </c>
      <c r="AN38" s="132">
        <f>Data!AN38/1.53</f>
        <v>1800</v>
      </c>
      <c r="AO38" s="132">
        <f>Data!AO38/1.53</f>
        <v>0</v>
      </c>
    </row>
    <row r="39" spans="1:41" s="95" customFormat="1" x14ac:dyDescent="0.25">
      <c r="B39" s="95" t="s">
        <v>22</v>
      </c>
      <c r="E39" s="102">
        <f>SUM(F39:AO39)</f>
        <v>84600</v>
      </c>
      <c r="F39" s="132">
        <f>Data!F39/1.53</f>
        <v>9600</v>
      </c>
      <c r="G39" s="132">
        <f>Data!G39/1.53</f>
        <v>0</v>
      </c>
      <c r="H39" s="132">
        <f>Data!H39/1.53</f>
        <v>0</v>
      </c>
      <c r="I39" s="132">
        <f>Data!I39/1.53</f>
        <v>0</v>
      </c>
      <c r="J39" s="132">
        <f>Data!J39/1.53</f>
        <v>0</v>
      </c>
      <c r="K39" s="132">
        <f>Data!K39/1.53</f>
        <v>0</v>
      </c>
      <c r="L39" s="132">
        <f>Data!L39/1.53</f>
        <v>0</v>
      </c>
      <c r="M39" s="132">
        <f>Data!M39/1.53</f>
        <v>0</v>
      </c>
      <c r="N39" s="132">
        <f>Data!N39/1.53</f>
        <v>0</v>
      </c>
      <c r="O39" s="132">
        <f>Data!O39/1.53</f>
        <v>0</v>
      </c>
      <c r="P39" s="132">
        <f>Data!P39/1.53</f>
        <v>0</v>
      </c>
      <c r="Q39" s="132">
        <f>Data!Q39/1.53</f>
        <v>0</v>
      </c>
      <c r="R39" s="132">
        <f>Data!R39/1.53</f>
        <v>71400</v>
      </c>
      <c r="S39" s="132">
        <f>Data!S39/1.53</f>
        <v>0</v>
      </c>
      <c r="T39" s="132">
        <f>Data!T39/1.53</f>
        <v>1800</v>
      </c>
      <c r="U39" s="132">
        <f>Data!U39/1.53</f>
        <v>0</v>
      </c>
      <c r="V39" s="132">
        <f>Data!V39/1.53</f>
        <v>0</v>
      </c>
      <c r="W39" s="132">
        <f>Data!W39/1.53</f>
        <v>0</v>
      </c>
      <c r="X39" s="132">
        <f>Data!X39/1.53</f>
        <v>0</v>
      </c>
      <c r="Y39" s="132">
        <f>Data!Y39/1.53</f>
        <v>0</v>
      </c>
      <c r="Z39" s="132">
        <f>Data!Z39/1.53</f>
        <v>0</v>
      </c>
      <c r="AA39" s="132">
        <f>Data!AA39/1.53</f>
        <v>0</v>
      </c>
      <c r="AB39" s="132">
        <f>Data!AB39/1.53</f>
        <v>0</v>
      </c>
      <c r="AC39" s="132">
        <f>Data!AC39/1.53</f>
        <v>0</v>
      </c>
      <c r="AD39" s="132">
        <f>Data!AD39/1.53</f>
        <v>0</v>
      </c>
      <c r="AE39" s="132">
        <f>Data!AE39/1.53</f>
        <v>0</v>
      </c>
      <c r="AF39" s="132">
        <f>Data!AF39/1.53</f>
        <v>0</v>
      </c>
      <c r="AG39" s="132">
        <f>Data!AG39/1.53</f>
        <v>0</v>
      </c>
      <c r="AH39" s="132">
        <f>Data!AH39/1.53</f>
        <v>0</v>
      </c>
      <c r="AI39" s="132">
        <f>Data!AI39/1.53</f>
        <v>0</v>
      </c>
      <c r="AJ39" s="132">
        <f>Data!AJ39/1.53</f>
        <v>1800</v>
      </c>
      <c r="AK39" s="132">
        <f>Data!AK39/1.53</f>
        <v>0</v>
      </c>
      <c r="AL39" s="132">
        <f>Data!AL39/1.53</f>
        <v>0</v>
      </c>
      <c r="AM39" s="132">
        <f>Data!AM39/1.53</f>
        <v>0</v>
      </c>
      <c r="AN39" s="132">
        <f>Data!AN39/1.53</f>
        <v>0</v>
      </c>
      <c r="AO39" s="132">
        <f>Data!AO39/1.53</f>
        <v>0</v>
      </c>
    </row>
    <row r="40" spans="1:41" x14ac:dyDescent="0.25">
      <c r="B40" s="4" t="s">
        <v>24</v>
      </c>
      <c r="C40" s="4"/>
      <c r="D40" s="4"/>
      <c r="E40" s="12"/>
      <c r="F40" s="12"/>
      <c r="G40" s="18"/>
      <c r="H40" s="18"/>
      <c r="I40" s="18"/>
      <c r="J40" s="19"/>
      <c r="K40" s="12"/>
      <c r="L40" s="18"/>
      <c r="M40" s="18"/>
      <c r="N40" s="18"/>
      <c r="O40" s="18"/>
      <c r="P40" s="18"/>
      <c r="Q40" s="18"/>
      <c r="R40" s="18"/>
      <c r="S40" s="18"/>
      <c r="T40" s="19"/>
      <c r="U40" s="12"/>
      <c r="V40" s="18"/>
      <c r="W40" s="18"/>
      <c r="X40" s="18"/>
      <c r="Y40" s="19"/>
      <c r="Z40" s="19"/>
      <c r="AA40" s="19"/>
      <c r="AB40" s="19"/>
      <c r="AC40" s="19"/>
      <c r="AD40" s="19"/>
      <c r="AE40" s="18"/>
      <c r="AF40" s="8"/>
      <c r="AG40" s="19"/>
      <c r="AH40" s="19"/>
      <c r="AI40" s="19"/>
      <c r="AJ40" s="8"/>
      <c r="AK40" s="19"/>
      <c r="AL40" s="19"/>
      <c r="AM40" s="19"/>
      <c r="AN40" s="19"/>
      <c r="AO40" s="19"/>
    </row>
    <row r="41" spans="1:41" x14ac:dyDescent="0.25">
      <c r="E41" s="102">
        <f>SUM(F41:AO41)</f>
        <v>154200</v>
      </c>
      <c r="F41" s="29">
        <f t="shared" ref="F41:AO41" si="2">SUM(F38:F39)</f>
        <v>37800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12600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93000</v>
      </c>
      <c r="S41" s="29">
        <f t="shared" si="2"/>
        <v>0</v>
      </c>
      <c r="T41" s="29">
        <f t="shared" si="2"/>
        <v>1800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1800</v>
      </c>
      <c r="AK41" s="29">
        <f t="shared" si="2"/>
        <v>5400</v>
      </c>
      <c r="AL41" s="29">
        <f t="shared" si="2"/>
        <v>0</v>
      </c>
      <c r="AM41" s="29">
        <f t="shared" si="2"/>
        <v>0</v>
      </c>
      <c r="AN41" s="29">
        <f t="shared" si="2"/>
        <v>1800</v>
      </c>
      <c r="AO41" s="29">
        <f t="shared" si="2"/>
        <v>0</v>
      </c>
    </row>
    <row r="42" spans="1:41" x14ac:dyDescent="0.25">
      <c r="A42" s="4" t="s">
        <v>58</v>
      </c>
      <c r="B42" s="4" t="s">
        <v>25</v>
      </c>
      <c r="C42" s="4"/>
      <c r="D42" s="4"/>
      <c r="E42" s="12"/>
      <c r="F42" s="12"/>
      <c r="G42" s="18"/>
      <c r="H42" s="18"/>
      <c r="I42" s="18"/>
      <c r="J42" s="19"/>
      <c r="K42" s="12"/>
      <c r="L42" s="18"/>
      <c r="M42" s="18"/>
      <c r="N42" s="18"/>
      <c r="O42" s="18"/>
      <c r="P42" s="18"/>
      <c r="Q42" s="18"/>
      <c r="R42" s="18"/>
      <c r="S42" s="18"/>
      <c r="T42" s="19"/>
      <c r="U42" s="12"/>
      <c r="V42" s="18"/>
      <c r="W42" s="18"/>
      <c r="X42" s="18"/>
      <c r="Y42" s="19"/>
      <c r="Z42" s="18"/>
      <c r="AA42" s="18"/>
      <c r="AB42" s="18"/>
      <c r="AC42" s="18"/>
      <c r="AD42" s="18"/>
      <c r="AE42" s="18"/>
      <c r="AF42" s="12"/>
      <c r="AG42" s="18"/>
      <c r="AH42" s="18"/>
      <c r="AI42" s="19"/>
      <c r="AJ42" s="12"/>
      <c r="AK42" s="18"/>
      <c r="AL42" s="18"/>
      <c r="AM42" s="18"/>
      <c r="AN42" s="18"/>
      <c r="AO42" s="19"/>
    </row>
    <row r="43" spans="1:41" x14ac:dyDescent="0.25">
      <c r="B43" t="s">
        <v>26</v>
      </c>
      <c r="C43" t="s">
        <v>27</v>
      </c>
      <c r="E43" s="85">
        <f>SUM(F43:AO43)</f>
        <v>0</v>
      </c>
      <c r="F43" s="27">
        <v>0</v>
      </c>
      <c r="G43" s="27">
        <v>0</v>
      </c>
      <c r="H43" s="27">
        <v>0</v>
      </c>
      <c r="I43" s="27">
        <v>0</v>
      </c>
      <c r="J43" s="63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/>
      <c r="S43" s="27">
        <v>0</v>
      </c>
      <c r="T43" s="63">
        <v>0</v>
      </c>
      <c r="U43" s="27">
        <v>0</v>
      </c>
      <c r="V43" s="27">
        <v>0</v>
      </c>
      <c r="W43" s="27">
        <v>0</v>
      </c>
      <c r="X43" s="27">
        <v>0</v>
      </c>
      <c r="Y43" s="63">
        <v>0</v>
      </c>
      <c r="Z43" s="3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63">
        <v>0</v>
      </c>
      <c r="AJ43" s="27">
        <v>0</v>
      </c>
      <c r="AK43" s="27">
        <v>0</v>
      </c>
      <c r="AL43" s="27">
        <v>0</v>
      </c>
      <c r="AM43" s="27">
        <v>0</v>
      </c>
      <c r="AN43" s="27">
        <v>0</v>
      </c>
      <c r="AO43" s="63">
        <v>0</v>
      </c>
    </row>
    <row r="44" spans="1:41" x14ac:dyDescent="0.25">
      <c r="B44" s="4" t="s">
        <v>28</v>
      </c>
      <c r="C44" s="1"/>
      <c r="D44" s="1"/>
      <c r="E44" s="10"/>
      <c r="F44" s="10"/>
      <c r="G44" s="16"/>
      <c r="H44" s="16"/>
      <c r="I44" s="16"/>
      <c r="J44" s="17"/>
      <c r="K44" s="10"/>
      <c r="L44" s="16"/>
      <c r="M44" s="16"/>
      <c r="N44" s="16"/>
      <c r="O44" s="16"/>
      <c r="P44" s="16"/>
      <c r="Q44" s="16"/>
      <c r="R44" s="16"/>
      <c r="S44" s="16"/>
      <c r="T44" s="17"/>
      <c r="U44" s="10"/>
      <c r="V44" s="16"/>
      <c r="W44" s="16"/>
      <c r="X44" s="16"/>
      <c r="Y44" s="17"/>
      <c r="Z44" s="17"/>
      <c r="AA44" s="17"/>
      <c r="AB44" s="17"/>
      <c r="AC44" s="17"/>
      <c r="AD44" s="17"/>
      <c r="AE44" s="16"/>
      <c r="AF44" s="6"/>
      <c r="AG44" s="17"/>
      <c r="AH44" s="17"/>
      <c r="AI44" s="17"/>
      <c r="AJ44" s="6"/>
      <c r="AK44" s="17"/>
      <c r="AL44" s="17"/>
      <c r="AM44" s="17"/>
      <c r="AN44" s="17"/>
      <c r="AO44" s="17"/>
    </row>
    <row r="45" spans="1:41" x14ac:dyDescent="0.25">
      <c r="E45" s="85">
        <f>SUM(F45:AO45)</f>
        <v>0</v>
      </c>
      <c r="F45" s="27">
        <v>0</v>
      </c>
      <c r="G45" s="27">
        <v>0</v>
      </c>
      <c r="H45" s="27">
        <v>0</v>
      </c>
      <c r="I45" s="27">
        <v>0</v>
      </c>
      <c r="J45" s="63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/>
      <c r="S45" s="27">
        <v>0</v>
      </c>
      <c r="T45" s="63">
        <v>0</v>
      </c>
      <c r="U45" s="27">
        <f>U43</f>
        <v>0</v>
      </c>
      <c r="V45" s="27">
        <f t="shared" ref="V45:AO45" si="3">V43</f>
        <v>0</v>
      </c>
      <c r="W45" s="27">
        <f t="shared" si="3"/>
        <v>0</v>
      </c>
      <c r="X45" s="27">
        <f t="shared" si="3"/>
        <v>0</v>
      </c>
      <c r="Y45" s="63">
        <f t="shared" si="3"/>
        <v>0</v>
      </c>
      <c r="Z45" s="37">
        <f t="shared" si="3"/>
        <v>0</v>
      </c>
      <c r="AA45" s="27">
        <f t="shared" si="3"/>
        <v>0</v>
      </c>
      <c r="AB45" s="27">
        <f t="shared" si="3"/>
        <v>0</v>
      </c>
      <c r="AC45" s="27">
        <f t="shared" si="3"/>
        <v>0</v>
      </c>
      <c r="AD45" s="27">
        <f>AD43</f>
        <v>0</v>
      </c>
      <c r="AE45" s="27">
        <f t="shared" si="3"/>
        <v>0</v>
      </c>
      <c r="AF45" s="27">
        <f t="shared" si="3"/>
        <v>0</v>
      </c>
      <c r="AG45" s="27">
        <f t="shared" si="3"/>
        <v>0</v>
      </c>
      <c r="AH45" s="27">
        <f t="shared" si="3"/>
        <v>0</v>
      </c>
      <c r="AI45" s="63">
        <f t="shared" si="3"/>
        <v>0</v>
      </c>
      <c r="AJ45" s="27">
        <f t="shared" si="3"/>
        <v>0</v>
      </c>
      <c r="AK45" s="27">
        <f t="shared" si="3"/>
        <v>0</v>
      </c>
      <c r="AL45" s="27">
        <f t="shared" si="3"/>
        <v>0</v>
      </c>
      <c r="AM45" s="27">
        <f t="shared" si="3"/>
        <v>0</v>
      </c>
      <c r="AN45" s="27">
        <f t="shared" si="3"/>
        <v>0</v>
      </c>
      <c r="AO45" s="63">
        <f t="shared" si="3"/>
        <v>0</v>
      </c>
    </row>
    <row r="46" spans="1:41" x14ac:dyDescent="0.25">
      <c r="A46" s="4" t="s">
        <v>59</v>
      </c>
      <c r="B46" s="4" t="s">
        <v>29</v>
      </c>
      <c r="C46" s="4"/>
      <c r="D46" s="4"/>
      <c r="E46" s="12"/>
      <c r="F46" s="12"/>
      <c r="G46" s="18"/>
      <c r="H46" s="18"/>
      <c r="I46" s="18"/>
      <c r="J46" s="19"/>
      <c r="K46" s="12"/>
      <c r="L46" s="18"/>
      <c r="M46" s="18"/>
      <c r="N46" s="18"/>
      <c r="O46" s="18"/>
      <c r="P46" s="18"/>
      <c r="Q46" s="18"/>
      <c r="R46" s="18"/>
      <c r="S46" s="18"/>
      <c r="T46" s="19"/>
      <c r="U46" s="12"/>
      <c r="V46" s="18"/>
      <c r="W46" s="18"/>
      <c r="X46" s="18"/>
      <c r="Y46" s="19"/>
      <c r="Z46" s="19"/>
      <c r="AA46" s="19"/>
      <c r="AB46" s="19"/>
      <c r="AC46" s="19"/>
      <c r="AD46" s="19"/>
      <c r="AE46" s="18"/>
      <c r="AF46" s="8"/>
      <c r="AG46" s="19"/>
      <c r="AH46" s="19"/>
      <c r="AI46" s="19"/>
      <c r="AJ46" s="8"/>
      <c r="AK46" s="19"/>
      <c r="AL46" s="19"/>
      <c r="AM46" s="19"/>
      <c r="AN46" s="19"/>
      <c r="AO46" s="19"/>
    </row>
    <row r="47" spans="1:41" s="95" customFormat="1" x14ac:dyDescent="0.25">
      <c r="B47" s="95" t="s">
        <v>35</v>
      </c>
      <c r="E47" s="102">
        <f>SUM(F47:AO47)</f>
        <v>70067</v>
      </c>
      <c r="F47" s="132">
        <f>Data!F47/1.53</f>
        <v>15500</v>
      </c>
      <c r="G47" s="132">
        <f>Data!G47/1.53</f>
        <v>0</v>
      </c>
      <c r="H47" s="132">
        <f>Data!H47/1.53</f>
        <v>0</v>
      </c>
      <c r="I47" s="132">
        <f>Data!I47/1.53</f>
        <v>0</v>
      </c>
      <c r="J47" s="132">
        <f>Data!J47/1.53</f>
        <v>0</v>
      </c>
      <c r="K47" s="132">
        <f>Data!K47/1.53</f>
        <v>4242</v>
      </c>
      <c r="L47" s="132">
        <f>Data!L47/1.53</f>
        <v>0</v>
      </c>
      <c r="M47" s="132">
        <f>Data!M47/1.53</f>
        <v>0</v>
      </c>
      <c r="N47" s="132">
        <f>Data!N47/1.53</f>
        <v>0</v>
      </c>
      <c r="O47" s="132">
        <f>Data!O47/1.53</f>
        <v>0</v>
      </c>
      <c r="P47" s="132">
        <f>Data!P47/1.53</f>
        <v>0</v>
      </c>
      <c r="Q47" s="132">
        <f>Data!Q47/1.53</f>
        <v>5000</v>
      </c>
      <c r="R47" s="132">
        <f>Data!R47/1.53</f>
        <v>40850</v>
      </c>
      <c r="S47" s="132">
        <f>Data!S47/1.53</f>
        <v>0</v>
      </c>
      <c r="T47" s="132">
        <f>Data!T47/1.53</f>
        <v>950</v>
      </c>
      <c r="U47" s="132">
        <f>Data!U47/1.53</f>
        <v>0</v>
      </c>
      <c r="V47" s="132">
        <f>Data!V47/1.53</f>
        <v>0</v>
      </c>
      <c r="W47" s="132">
        <f>Data!W47/1.53</f>
        <v>0</v>
      </c>
      <c r="X47" s="132">
        <f>Data!X47/1.53</f>
        <v>0</v>
      </c>
      <c r="Y47" s="132">
        <f>Data!Y47/1.53</f>
        <v>0</v>
      </c>
      <c r="Z47" s="132">
        <f>Data!Z47/1.53</f>
        <v>0</v>
      </c>
      <c r="AA47" s="132">
        <f>Data!AA47/1.53</f>
        <v>500</v>
      </c>
      <c r="AB47" s="132">
        <f>Data!AB47/1.53</f>
        <v>0</v>
      </c>
      <c r="AC47" s="132">
        <f>Data!AC47/1.53</f>
        <v>1575</v>
      </c>
      <c r="AD47" s="132">
        <f>Data!AD47/1.53</f>
        <v>0</v>
      </c>
      <c r="AE47" s="132">
        <f>Data!AE47/1.53</f>
        <v>0</v>
      </c>
      <c r="AF47" s="132">
        <f>Data!AF47/1.53</f>
        <v>0</v>
      </c>
      <c r="AG47" s="132">
        <f>Data!AG47/1.53</f>
        <v>0</v>
      </c>
      <c r="AH47" s="132">
        <f>Data!AH47/1.53</f>
        <v>0</v>
      </c>
      <c r="AI47" s="132">
        <f>Data!AI47/1.53</f>
        <v>0</v>
      </c>
      <c r="AJ47" s="132">
        <f>Data!AJ47/1.53</f>
        <v>950</v>
      </c>
      <c r="AK47" s="132">
        <f>Data!AK47/1.53</f>
        <v>0</v>
      </c>
      <c r="AL47" s="132">
        <f>Data!AL47/1.53</f>
        <v>0</v>
      </c>
      <c r="AM47" s="132">
        <f>Data!AM47/1.53</f>
        <v>0</v>
      </c>
      <c r="AN47" s="132">
        <f>Data!AN47/1.53</f>
        <v>500</v>
      </c>
      <c r="AO47" s="132">
        <f>Data!AO47/1.53</f>
        <v>0</v>
      </c>
    </row>
    <row r="48" spans="1:41" x14ac:dyDescent="0.25">
      <c r="B48" t="s">
        <v>30</v>
      </c>
      <c r="E48" s="85">
        <f>SUM(F48:AO48)</f>
        <v>0</v>
      </c>
      <c r="F48" s="89">
        <v>0</v>
      </c>
      <c r="G48" s="118">
        <v>0</v>
      </c>
      <c r="H48" s="118">
        <v>0</v>
      </c>
      <c r="I48" s="118">
        <v>0</v>
      </c>
      <c r="J48" s="119">
        <v>0</v>
      </c>
      <c r="K48" s="31">
        <v>0</v>
      </c>
      <c r="L48" s="128">
        <v>0</v>
      </c>
      <c r="M48" s="128">
        <v>0</v>
      </c>
      <c r="N48" s="128">
        <v>0</v>
      </c>
      <c r="O48" s="128">
        <v>0</v>
      </c>
      <c r="P48" s="128">
        <v>0</v>
      </c>
      <c r="Q48" s="128">
        <v>0</v>
      </c>
      <c r="R48" s="128">
        <v>0</v>
      </c>
      <c r="S48" s="128">
        <v>0</v>
      </c>
      <c r="T48" s="131">
        <v>0</v>
      </c>
      <c r="U48" s="31">
        <v>0</v>
      </c>
      <c r="V48" s="120">
        <v>0</v>
      </c>
      <c r="W48" s="120">
        <v>0</v>
      </c>
      <c r="X48" s="120">
        <v>0</v>
      </c>
      <c r="Y48" s="121">
        <v>0</v>
      </c>
      <c r="Z48" s="118">
        <v>0</v>
      </c>
      <c r="AA48" s="120">
        <v>0</v>
      </c>
      <c r="AB48" s="120">
        <v>0</v>
      </c>
      <c r="AC48" s="120">
        <v>0</v>
      </c>
      <c r="AD48" s="120">
        <v>0</v>
      </c>
      <c r="AE48" s="120">
        <v>0</v>
      </c>
      <c r="AF48" s="120">
        <v>0</v>
      </c>
      <c r="AG48" s="120">
        <v>0</v>
      </c>
      <c r="AH48" s="120">
        <v>0</v>
      </c>
      <c r="AI48" s="121">
        <v>0</v>
      </c>
      <c r="AJ48" s="120">
        <v>0</v>
      </c>
      <c r="AK48" s="31">
        <v>0</v>
      </c>
      <c r="AL48" s="120">
        <v>0</v>
      </c>
      <c r="AM48" s="120">
        <v>0</v>
      </c>
      <c r="AN48" s="120">
        <v>0</v>
      </c>
      <c r="AO48" s="121">
        <v>0</v>
      </c>
    </row>
    <row r="49" spans="1:41" x14ac:dyDescent="0.25">
      <c r="B49" t="s">
        <v>31</v>
      </c>
      <c r="E49" s="85">
        <f>SUM(F49:AO49)</f>
        <v>0</v>
      </c>
      <c r="F49" s="89">
        <v>0</v>
      </c>
      <c r="G49" s="118">
        <v>0</v>
      </c>
      <c r="H49" s="118">
        <v>0</v>
      </c>
      <c r="I49" s="118">
        <v>0</v>
      </c>
      <c r="J49" s="119">
        <v>0</v>
      </c>
      <c r="K49" s="31">
        <v>0</v>
      </c>
      <c r="L49" s="128">
        <v>0</v>
      </c>
      <c r="M49" s="128">
        <v>0</v>
      </c>
      <c r="N49" s="128">
        <v>0</v>
      </c>
      <c r="O49" s="128">
        <v>0</v>
      </c>
      <c r="P49" s="128">
        <v>0</v>
      </c>
      <c r="Q49" s="128">
        <v>0</v>
      </c>
      <c r="R49" s="128">
        <v>0</v>
      </c>
      <c r="S49" s="128">
        <v>0</v>
      </c>
      <c r="T49" s="131">
        <v>0</v>
      </c>
      <c r="U49" s="31">
        <v>0</v>
      </c>
      <c r="V49" s="120">
        <v>0</v>
      </c>
      <c r="W49" s="120">
        <v>0</v>
      </c>
      <c r="X49" s="120">
        <v>0</v>
      </c>
      <c r="Y49" s="121">
        <v>0</v>
      </c>
      <c r="Z49" s="118">
        <v>0</v>
      </c>
      <c r="AA49" s="120">
        <v>0</v>
      </c>
      <c r="AB49" s="120">
        <v>0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1">
        <v>0</v>
      </c>
      <c r="AJ49" s="120">
        <v>0</v>
      </c>
      <c r="AK49" s="31">
        <v>0</v>
      </c>
      <c r="AL49" s="120">
        <v>0</v>
      </c>
      <c r="AM49" s="120">
        <v>0</v>
      </c>
      <c r="AN49" s="120">
        <v>0</v>
      </c>
      <c r="AO49" s="121">
        <v>0</v>
      </c>
    </row>
    <row r="50" spans="1:41" x14ac:dyDescent="0.25">
      <c r="B50" t="s">
        <v>32</v>
      </c>
      <c r="E50" s="85">
        <f>SUM(F50:AO50)</f>
        <v>0</v>
      </c>
      <c r="F50" s="89">
        <v>0</v>
      </c>
      <c r="G50" s="118">
        <v>0</v>
      </c>
      <c r="H50" s="118">
        <v>0</v>
      </c>
      <c r="I50" s="118">
        <v>0</v>
      </c>
      <c r="J50" s="119">
        <v>0</v>
      </c>
      <c r="K50" s="31">
        <v>0</v>
      </c>
      <c r="L50" s="128">
        <v>0</v>
      </c>
      <c r="M50" s="128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v>0</v>
      </c>
      <c r="S50" s="128">
        <v>0</v>
      </c>
      <c r="T50" s="131">
        <v>0</v>
      </c>
      <c r="U50" s="31">
        <v>0</v>
      </c>
      <c r="V50" s="120">
        <v>0</v>
      </c>
      <c r="W50" s="120">
        <v>0</v>
      </c>
      <c r="X50" s="120">
        <v>0</v>
      </c>
      <c r="Y50" s="121">
        <v>0</v>
      </c>
      <c r="Z50" s="118">
        <v>0</v>
      </c>
      <c r="AA50" s="120">
        <v>0</v>
      </c>
      <c r="AB50" s="120">
        <v>0</v>
      </c>
      <c r="AC50" s="120">
        <v>0</v>
      </c>
      <c r="AD50" s="120">
        <v>0</v>
      </c>
      <c r="AE50" s="120">
        <v>0</v>
      </c>
      <c r="AF50" s="120">
        <v>0</v>
      </c>
      <c r="AG50" s="120">
        <v>0</v>
      </c>
      <c r="AH50" s="120">
        <v>0</v>
      </c>
      <c r="AI50" s="121">
        <v>0</v>
      </c>
      <c r="AJ50" s="120">
        <v>0</v>
      </c>
      <c r="AK50" s="31">
        <v>0</v>
      </c>
      <c r="AL50" s="120">
        <v>0</v>
      </c>
      <c r="AM50" s="120">
        <v>0</v>
      </c>
      <c r="AN50" s="120">
        <v>0</v>
      </c>
      <c r="AO50" s="121">
        <v>0</v>
      </c>
    </row>
    <row r="51" spans="1:41" x14ac:dyDescent="0.25">
      <c r="B51" t="s">
        <v>33</v>
      </c>
      <c r="E51" s="85">
        <f>SUM(F51:AO51)</f>
        <v>0</v>
      </c>
      <c r="F51" s="89">
        <v>0</v>
      </c>
      <c r="G51" s="118">
        <v>0</v>
      </c>
      <c r="H51" s="118">
        <v>0</v>
      </c>
      <c r="I51" s="118">
        <v>0</v>
      </c>
      <c r="J51" s="119">
        <v>0</v>
      </c>
      <c r="K51" s="31">
        <v>0</v>
      </c>
      <c r="L51" s="128">
        <v>0</v>
      </c>
      <c r="M51" s="128">
        <v>0</v>
      </c>
      <c r="N51" s="128">
        <v>0</v>
      </c>
      <c r="O51" s="128">
        <v>0</v>
      </c>
      <c r="P51" s="128">
        <v>0</v>
      </c>
      <c r="Q51" s="128">
        <v>0</v>
      </c>
      <c r="R51" s="128">
        <v>0</v>
      </c>
      <c r="S51" s="128">
        <v>0</v>
      </c>
      <c r="T51" s="131">
        <v>0</v>
      </c>
      <c r="U51" s="31">
        <v>0</v>
      </c>
      <c r="V51" s="120">
        <v>0</v>
      </c>
      <c r="W51" s="120">
        <v>0</v>
      </c>
      <c r="X51" s="120">
        <v>0</v>
      </c>
      <c r="Y51" s="121">
        <v>0</v>
      </c>
      <c r="Z51" s="118">
        <v>0</v>
      </c>
      <c r="AA51" s="120">
        <v>0</v>
      </c>
      <c r="AB51" s="120">
        <v>0</v>
      </c>
      <c r="AC51" s="120">
        <v>0</v>
      </c>
      <c r="AD51" s="120">
        <v>0</v>
      </c>
      <c r="AE51" s="120">
        <v>0</v>
      </c>
      <c r="AF51" s="120">
        <v>0</v>
      </c>
      <c r="AG51" s="120">
        <v>0</v>
      </c>
      <c r="AH51" s="120">
        <v>0</v>
      </c>
      <c r="AI51" s="121">
        <v>0</v>
      </c>
      <c r="AJ51" s="120">
        <v>0</v>
      </c>
      <c r="AK51" s="31">
        <v>0</v>
      </c>
      <c r="AL51" s="120">
        <v>0</v>
      </c>
      <c r="AM51" s="120">
        <v>0</v>
      </c>
      <c r="AN51" s="120">
        <v>0</v>
      </c>
      <c r="AO51" s="121">
        <v>0</v>
      </c>
    </row>
    <row r="52" spans="1:41" x14ac:dyDescent="0.25">
      <c r="A52" t="s">
        <v>60</v>
      </c>
      <c r="B52" s="4" t="s">
        <v>34</v>
      </c>
      <c r="C52" s="1"/>
      <c r="D52" s="1"/>
      <c r="E52" s="10"/>
      <c r="F52" s="10"/>
      <c r="G52" s="16"/>
      <c r="H52" s="16"/>
      <c r="I52" s="16"/>
      <c r="J52" s="17"/>
      <c r="K52" s="10"/>
      <c r="L52" s="16"/>
      <c r="M52" s="16"/>
      <c r="N52" s="16"/>
      <c r="O52" s="16"/>
      <c r="P52" s="16"/>
      <c r="Q52" s="16"/>
      <c r="R52" s="16"/>
      <c r="S52" s="16"/>
      <c r="T52" s="17"/>
      <c r="U52" s="10"/>
      <c r="V52" s="16"/>
      <c r="W52" s="16"/>
      <c r="X52" s="16"/>
      <c r="Y52" s="17"/>
      <c r="Z52" s="17"/>
      <c r="AA52" s="17"/>
      <c r="AB52" s="17"/>
      <c r="AC52" s="17"/>
      <c r="AD52" s="17"/>
      <c r="AE52" s="16"/>
      <c r="AF52" s="6"/>
      <c r="AG52" s="17"/>
      <c r="AH52" s="17"/>
      <c r="AI52" s="17"/>
      <c r="AJ52" s="6"/>
      <c r="AK52" s="17"/>
      <c r="AL52" s="17"/>
      <c r="AM52" s="17"/>
      <c r="AN52" s="17"/>
      <c r="AO52" s="17"/>
    </row>
    <row r="53" spans="1:41" x14ac:dyDescent="0.25">
      <c r="E53" s="102">
        <f>SUM(F53:AO53)</f>
        <v>70067</v>
      </c>
      <c r="F53" s="30">
        <f>SUM(F47:F51)</f>
        <v>15500</v>
      </c>
      <c r="G53" s="30">
        <f t="shared" ref="G53:AO53" si="4">SUM(G47:G51)</f>
        <v>0</v>
      </c>
      <c r="H53" s="30">
        <f t="shared" si="4"/>
        <v>0</v>
      </c>
      <c r="I53" s="30">
        <f t="shared" si="4"/>
        <v>0</v>
      </c>
      <c r="J53" s="30">
        <f t="shared" si="4"/>
        <v>0</v>
      </c>
      <c r="K53" s="30">
        <f t="shared" si="4"/>
        <v>4242</v>
      </c>
      <c r="L53" s="30">
        <f t="shared" si="4"/>
        <v>0</v>
      </c>
      <c r="M53" s="30">
        <f t="shared" si="4"/>
        <v>0</v>
      </c>
      <c r="N53" s="30">
        <f t="shared" si="4"/>
        <v>0</v>
      </c>
      <c r="O53" s="30">
        <f t="shared" si="4"/>
        <v>0</v>
      </c>
      <c r="P53" s="30">
        <f t="shared" si="4"/>
        <v>0</v>
      </c>
      <c r="Q53" s="30">
        <f t="shared" si="4"/>
        <v>5000</v>
      </c>
      <c r="R53" s="30">
        <f t="shared" si="4"/>
        <v>40850</v>
      </c>
      <c r="S53" s="30">
        <f t="shared" si="4"/>
        <v>0</v>
      </c>
      <c r="T53" s="30">
        <f t="shared" si="4"/>
        <v>950</v>
      </c>
      <c r="U53" s="30">
        <f t="shared" si="4"/>
        <v>0</v>
      </c>
      <c r="V53" s="30">
        <f t="shared" si="4"/>
        <v>0</v>
      </c>
      <c r="W53" s="30">
        <f t="shared" si="4"/>
        <v>0</v>
      </c>
      <c r="X53" s="30">
        <f t="shared" si="4"/>
        <v>0</v>
      </c>
      <c r="Y53" s="30">
        <f t="shared" si="4"/>
        <v>0</v>
      </c>
      <c r="Z53" s="30">
        <f t="shared" si="4"/>
        <v>0</v>
      </c>
      <c r="AA53" s="30">
        <f t="shared" si="4"/>
        <v>500</v>
      </c>
      <c r="AB53" s="30">
        <f t="shared" si="4"/>
        <v>0</v>
      </c>
      <c r="AC53" s="30">
        <f t="shared" si="4"/>
        <v>1575</v>
      </c>
      <c r="AD53" s="30">
        <f t="shared" si="4"/>
        <v>0</v>
      </c>
      <c r="AE53" s="30">
        <f t="shared" si="4"/>
        <v>0</v>
      </c>
      <c r="AF53" s="30">
        <f t="shared" si="4"/>
        <v>0</v>
      </c>
      <c r="AG53" s="30">
        <f t="shared" si="4"/>
        <v>0</v>
      </c>
      <c r="AH53" s="30">
        <f t="shared" si="4"/>
        <v>0</v>
      </c>
      <c r="AI53" s="30">
        <f t="shared" si="4"/>
        <v>0</v>
      </c>
      <c r="AJ53" s="30">
        <f t="shared" si="4"/>
        <v>950</v>
      </c>
      <c r="AK53" s="30">
        <f t="shared" si="4"/>
        <v>0</v>
      </c>
      <c r="AL53" s="30">
        <f t="shared" si="4"/>
        <v>0</v>
      </c>
      <c r="AM53" s="30">
        <f t="shared" si="4"/>
        <v>0</v>
      </c>
      <c r="AN53" s="30">
        <f t="shared" si="4"/>
        <v>500</v>
      </c>
      <c r="AO53" s="30">
        <f t="shared" si="4"/>
        <v>0</v>
      </c>
    </row>
    <row r="54" spans="1:41" x14ac:dyDescent="0.25">
      <c r="A54" t="s">
        <v>61</v>
      </c>
      <c r="B54" s="4" t="s">
        <v>36</v>
      </c>
      <c r="C54" s="1"/>
      <c r="D54" s="1"/>
      <c r="E54" s="10"/>
      <c r="F54" s="10"/>
      <c r="G54" s="16"/>
      <c r="H54" s="16"/>
      <c r="I54" s="16"/>
      <c r="J54" s="17"/>
      <c r="K54" s="10"/>
      <c r="L54" s="16"/>
      <c r="M54" s="16"/>
      <c r="N54" s="16"/>
      <c r="O54" s="16"/>
      <c r="P54" s="16"/>
      <c r="Q54" s="16"/>
      <c r="R54" s="16"/>
      <c r="S54" s="16"/>
      <c r="T54" s="17"/>
      <c r="U54" s="10"/>
      <c r="V54" s="16"/>
      <c r="W54" s="16"/>
      <c r="X54" s="16"/>
      <c r="Y54" s="17"/>
      <c r="Z54" s="17"/>
      <c r="AA54" s="17"/>
      <c r="AB54" s="17"/>
      <c r="AC54" s="17"/>
      <c r="AD54" s="17"/>
      <c r="AE54" s="16"/>
      <c r="AF54" s="6"/>
      <c r="AG54" s="17"/>
      <c r="AH54" s="17"/>
      <c r="AI54" s="17"/>
      <c r="AJ54" s="6"/>
      <c r="AK54" s="17"/>
      <c r="AL54" s="17"/>
      <c r="AM54" s="17"/>
      <c r="AN54" s="17"/>
      <c r="AO54" s="17"/>
    </row>
    <row r="55" spans="1:41" x14ac:dyDescent="0.25">
      <c r="B55" s="47"/>
      <c r="C55" s="47"/>
      <c r="D55" s="47"/>
      <c r="E55" s="49"/>
      <c r="F55" s="49"/>
      <c r="G55" s="50"/>
      <c r="H55" s="50"/>
      <c r="I55" s="50"/>
      <c r="J55" s="51"/>
      <c r="K55" s="49"/>
      <c r="L55" s="50"/>
      <c r="M55" s="50"/>
      <c r="N55" s="50"/>
      <c r="O55" s="50"/>
      <c r="P55" s="50"/>
      <c r="Q55" s="50"/>
      <c r="R55" s="50"/>
      <c r="S55" s="50"/>
      <c r="T55" s="51"/>
      <c r="U55" s="49"/>
      <c r="V55" s="50"/>
      <c r="W55" s="50"/>
      <c r="X55" s="50"/>
      <c r="Y55" s="51"/>
      <c r="Z55" s="51"/>
      <c r="AA55" s="51"/>
      <c r="AB55" s="51"/>
      <c r="AC55" s="51"/>
      <c r="AD55" s="51"/>
      <c r="AE55" s="50"/>
      <c r="AF55" s="48"/>
      <c r="AG55" s="51"/>
      <c r="AH55" s="51"/>
      <c r="AI55" s="51"/>
      <c r="AJ55" s="48"/>
      <c r="AK55" s="51"/>
      <c r="AL55" s="51"/>
      <c r="AM55" s="51"/>
      <c r="AN55" s="51"/>
      <c r="AO55" s="51"/>
    </row>
    <row r="56" spans="1:41" x14ac:dyDescent="0.25">
      <c r="B56" t="s">
        <v>37</v>
      </c>
      <c r="E56" s="85">
        <f>SUM(F56:AO56)</f>
        <v>0</v>
      </c>
      <c r="F56" s="27">
        <v>0</v>
      </c>
      <c r="G56" s="27">
        <v>0</v>
      </c>
      <c r="H56" s="27">
        <v>0</v>
      </c>
      <c r="I56" s="27">
        <v>0</v>
      </c>
      <c r="J56" s="63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/>
      <c r="S56" s="27">
        <v>0</v>
      </c>
      <c r="T56" s="63">
        <v>0</v>
      </c>
      <c r="U56" s="27">
        <v>0</v>
      </c>
      <c r="V56" s="27">
        <v>0</v>
      </c>
      <c r="W56" s="27">
        <v>0</v>
      </c>
      <c r="X56" s="27">
        <v>0</v>
      </c>
      <c r="Y56" s="63">
        <v>0</v>
      </c>
      <c r="Z56" s="37">
        <v>0</v>
      </c>
      <c r="AA56" s="27">
        <v>0</v>
      </c>
      <c r="AB56" s="27">
        <v>0</v>
      </c>
      <c r="AC56" s="27">
        <v>0</v>
      </c>
      <c r="AD56" s="27">
        <v>0</v>
      </c>
      <c r="AE56" s="27">
        <v>0</v>
      </c>
      <c r="AF56" s="27">
        <v>0</v>
      </c>
      <c r="AG56" s="27">
        <v>0</v>
      </c>
      <c r="AH56" s="27">
        <v>0</v>
      </c>
      <c r="AI56" s="63">
        <v>0</v>
      </c>
      <c r="AJ56" s="27">
        <v>0</v>
      </c>
      <c r="AK56" s="27">
        <v>0</v>
      </c>
      <c r="AL56" s="27">
        <v>0</v>
      </c>
      <c r="AM56" s="27">
        <v>0</v>
      </c>
      <c r="AN56" s="27">
        <v>0</v>
      </c>
      <c r="AO56" s="63">
        <v>0</v>
      </c>
    </row>
    <row r="57" spans="1:41" x14ac:dyDescent="0.25">
      <c r="B57" t="s">
        <v>38</v>
      </c>
      <c r="E57" s="85">
        <f>SUM(F57:AO57)</f>
        <v>0</v>
      </c>
      <c r="F57" s="27">
        <v>0</v>
      </c>
      <c r="G57" s="27">
        <v>0</v>
      </c>
      <c r="H57" s="27">
        <v>0</v>
      </c>
      <c r="I57" s="27">
        <v>0</v>
      </c>
      <c r="J57" s="63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/>
      <c r="S57" s="27">
        <v>0</v>
      </c>
      <c r="T57" s="63">
        <v>0</v>
      </c>
      <c r="U57" s="27">
        <v>0</v>
      </c>
      <c r="V57" s="27">
        <v>0</v>
      </c>
      <c r="W57" s="27">
        <v>0</v>
      </c>
      <c r="X57" s="27">
        <v>0</v>
      </c>
      <c r="Y57" s="63">
        <v>0</v>
      </c>
      <c r="Z57" s="37">
        <v>0</v>
      </c>
      <c r="AA57" s="27">
        <v>0</v>
      </c>
      <c r="AB57" s="27">
        <v>0</v>
      </c>
      <c r="AC57" s="27">
        <v>0</v>
      </c>
      <c r="AD57" s="27">
        <v>0</v>
      </c>
      <c r="AE57" s="27">
        <v>0</v>
      </c>
      <c r="AF57" s="27">
        <v>0</v>
      </c>
      <c r="AG57" s="27">
        <v>0</v>
      </c>
      <c r="AH57" s="27">
        <v>0</v>
      </c>
      <c r="AI57" s="63">
        <v>0</v>
      </c>
      <c r="AJ57" s="27">
        <v>0</v>
      </c>
      <c r="AK57" s="27">
        <v>0</v>
      </c>
      <c r="AL57" s="27">
        <v>0</v>
      </c>
      <c r="AM57" s="27">
        <v>0</v>
      </c>
      <c r="AN57" s="27">
        <v>0</v>
      </c>
      <c r="AO57" s="63">
        <v>0</v>
      </c>
    </row>
    <row r="58" spans="1:41" x14ac:dyDescent="0.25">
      <c r="B58" t="s">
        <v>39</v>
      </c>
      <c r="E58" s="85">
        <f>SUM(F58:AO58)</f>
        <v>0</v>
      </c>
      <c r="F58" s="27">
        <v>0</v>
      </c>
      <c r="G58" s="27">
        <v>0</v>
      </c>
      <c r="H58" s="27">
        <v>0</v>
      </c>
      <c r="I58" s="27">
        <v>0</v>
      </c>
      <c r="J58" s="63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/>
      <c r="S58" s="27">
        <v>0</v>
      </c>
      <c r="T58" s="63">
        <v>0</v>
      </c>
      <c r="U58" s="27">
        <v>0</v>
      </c>
      <c r="V58" s="27">
        <v>0</v>
      </c>
      <c r="W58" s="27">
        <v>0</v>
      </c>
      <c r="X58" s="27">
        <v>0</v>
      </c>
      <c r="Y58" s="63">
        <v>0</v>
      </c>
      <c r="Z58" s="3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63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63">
        <v>0</v>
      </c>
    </row>
    <row r="59" spans="1:41" x14ac:dyDescent="0.25">
      <c r="B59" t="s">
        <v>40</v>
      </c>
      <c r="E59" s="85">
        <f>SUM(F59:AO59)</f>
        <v>0</v>
      </c>
      <c r="F59" s="27">
        <v>0</v>
      </c>
      <c r="G59" s="27">
        <v>0</v>
      </c>
      <c r="H59" s="27">
        <v>0</v>
      </c>
      <c r="I59" s="27">
        <v>0</v>
      </c>
      <c r="J59" s="63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/>
      <c r="S59" s="27">
        <v>0</v>
      </c>
      <c r="T59" s="63">
        <v>0</v>
      </c>
      <c r="U59" s="27">
        <v>0</v>
      </c>
      <c r="V59" s="27">
        <v>0</v>
      </c>
      <c r="W59" s="27">
        <v>0</v>
      </c>
      <c r="X59" s="27">
        <v>0</v>
      </c>
      <c r="Y59" s="63">
        <v>0</v>
      </c>
      <c r="Z59" s="37">
        <v>0</v>
      </c>
      <c r="AA59" s="27">
        <v>0</v>
      </c>
      <c r="AB59" s="27">
        <v>0</v>
      </c>
      <c r="AC59" s="27">
        <v>0</v>
      </c>
      <c r="AD59" s="27">
        <v>0</v>
      </c>
      <c r="AE59" s="27">
        <v>0</v>
      </c>
      <c r="AF59" s="27">
        <v>0</v>
      </c>
      <c r="AG59" s="27">
        <v>0</v>
      </c>
      <c r="AH59" s="27">
        <v>0</v>
      </c>
      <c r="AI59" s="63">
        <v>0</v>
      </c>
      <c r="AJ59" s="27">
        <v>0</v>
      </c>
      <c r="AK59" s="27">
        <v>0</v>
      </c>
      <c r="AL59" s="27">
        <v>0</v>
      </c>
      <c r="AM59" s="27">
        <v>0</v>
      </c>
      <c r="AN59" s="27">
        <v>0</v>
      </c>
      <c r="AO59" s="63">
        <v>0</v>
      </c>
    </row>
    <row r="60" spans="1:41" x14ac:dyDescent="0.25">
      <c r="B60" t="s">
        <v>41</v>
      </c>
      <c r="E60" s="85">
        <f>SUM(F60:AO60)</f>
        <v>0</v>
      </c>
      <c r="F60" s="27">
        <v>0</v>
      </c>
      <c r="G60" s="27">
        <v>0</v>
      </c>
      <c r="H60" s="27">
        <v>0</v>
      </c>
      <c r="I60" s="27">
        <v>0</v>
      </c>
      <c r="J60" s="63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/>
      <c r="S60" s="27">
        <v>0</v>
      </c>
      <c r="T60" s="63">
        <v>0</v>
      </c>
      <c r="U60" s="27">
        <v>0</v>
      </c>
      <c r="V60" s="27">
        <v>0</v>
      </c>
      <c r="W60" s="27">
        <v>0</v>
      </c>
      <c r="X60" s="27">
        <v>0</v>
      </c>
      <c r="Y60" s="63">
        <v>0</v>
      </c>
      <c r="Z60" s="3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63">
        <v>0</v>
      </c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63">
        <v>0</v>
      </c>
    </row>
    <row r="61" spans="1:41" x14ac:dyDescent="0.25">
      <c r="A61" t="s">
        <v>62</v>
      </c>
      <c r="B61" s="4" t="s">
        <v>42</v>
      </c>
      <c r="C61" s="1"/>
      <c r="D61" s="1"/>
      <c r="E61" s="10"/>
      <c r="F61" s="10"/>
      <c r="G61" s="16"/>
      <c r="H61" s="16"/>
      <c r="I61" s="16"/>
      <c r="J61" s="17"/>
      <c r="K61" s="10"/>
      <c r="L61" s="16"/>
      <c r="M61" s="16"/>
      <c r="N61" s="16"/>
      <c r="O61" s="16"/>
      <c r="P61" s="16"/>
      <c r="Q61" s="16"/>
      <c r="R61" s="16"/>
      <c r="S61" s="16"/>
      <c r="T61" s="17"/>
      <c r="U61" s="10"/>
      <c r="V61" s="16"/>
      <c r="W61" s="16"/>
      <c r="X61" s="16"/>
      <c r="Y61" s="17"/>
      <c r="Z61" s="17"/>
      <c r="AA61" s="17"/>
      <c r="AB61" s="17"/>
      <c r="AC61" s="17"/>
      <c r="AD61" s="17"/>
      <c r="AE61" s="16"/>
      <c r="AF61" s="6"/>
      <c r="AG61" s="17"/>
      <c r="AH61" s="17"/>
      <c r="AI61" s="17"/>
      <c r="AJ61" s="6"/>
      <c r="AK61" s="17"/>
      <c r="AL61" s="17"/>
      <c r="AM61" s="17"/>
      <c r="AN61" s="17"/>
      <c r="AO61" s="17"/>
    </row>
    <row r="62" spans="1:41" x14ac:dyDescent="0.25">
      <c r="E62" s="85">
        <f>SUM(F62:AO62)</f>
        <v>0</v>
      </c>
      <c r="F62" s="32">
        <f>SUM(F56:F60)</f>
        <v>0</v>
      </c>
      <c r="G62" s="32">
        <f t="shared" ref="G62:AO62" si="5">SUM(G56:G60)</f>
        <v>0</v>
      </c>
      <c r="H62" s="32">
        <f t="shared" si="5"/>
        <v>0</v>
      </c>
      <c r="I62" s="32">
        <f t="shared" si="5"/>
        <v>0</v>
      </c>
      <c r="J62" s="65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0</v>
      </c>
      <c r="P62" s="32">
        <f t="shared" si="5"/>
        <v>0</v>
      </c>
      <c r="Q62" s="32">
        <f t="shared" si="5"/>
        <v>0</v>
      </c>
      <c r="R62" s="32"/>
      <c r="S62" s="32">
        <f t="shared" si="5"/>
        <v>0</v>
      </c>
      <c r="T62" s="65">
        <f t="shared" si="5"/>
        <v>0</v>
      </c>
      <c r="U62" s="32">
        <f t="shared" si="5"/>
        <v>0</v>
      </c>
      <c r="V62" s="32">
        <f t="shared" si="5"/>
        <v>0</v>
      </c>
      <c r="W62" s="32">
        <f t="shared" si="5"/>
        <v>0</v>
      </c>
      <c r="X62" s="32">
        <f t="shared" si="5"/>
        <v>0</v>
      </c>
      <c r="Y62" s="65">
        <f t="shared" si="5"/>
        <v>0</v>
      </c>
      <c r="Z62" s="58">
        <f t="shared" si="5"/>
        <v>0</v>
      </c>
      <c r="AA62" s="32">
        <f t="shared" si="5"/>
        <v>0</v>
      </c>
      <c r="AB62" s="32">
        <f t="shared" si="5"/>
        <v>0</v>
      </c>
      <c r="AC62" s="32">
        <f t="shared" si="5"/>
        <v>0</v>
      </c>
      <c r="AD62" s="32">
        <f t="shared" si="5"/>
        <v>0</v>
      </c>
      <c r="AE62" s="32">
        <f t="shared" si="5"/>
        <v>0</v>
      </c>
      <c r="AF62" s="32">
        <f t="shared" si="5"/>
        <v>0</v>
      </c>
      <c r="AG62" s="32">
        <f t="shared" si="5"/>
        <v>0</v>
      </c>
      <c r="AH62" s="32">
        <f t="shared" si="5"/>
        <v>0</v>
      </c>
      <c r="AI62" s="65">
        <f t="shared" si="5"/>
        <v>0</v>
      </c>
      <c r="AJ62" s="32">
        <f t="shared" si="5"/>
        <v>0</v>
      </c>
      <c r="AK62" s="32">
        <f t="shared" si="5"/>
        <v>0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65">
        <f t="shared" si="5"/>
        <v>0</v>
      </c>
    </row>
    <row r="63" spans="1:41" x14ac:dyDescent="0.25">
      <c r="B63" t="s">
        <v>63</v>
      </c>
      <c r="E63" s="85">
        <f>SUM(F63:AO63)</f>
        <v>0</v>
      </c>
      <c r="F63" s="27">
        <v>0</v>
      </c>
      <c r="G63" s="27">
        <v>0</v>
      </c>
      <c r="H63" s="27">
        <v>0</v>
      </c>
      <c r="I63" s="27">
        <v>0</v>
      </c>
      <c r="J63" s="63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/>
      <c r="S63" s="27">
        <v>0</v>
      </c>
      <c r="T63" s="63">
        <v>0</v>
      </c>
      <c r="U63" s="27">
        <v>0</v>
      </c>
      <c r="V63" s="27">
        <v>0</v>
      </c>
      <c r="W63" s="27">
        <v>0</v>
      </c>
      <c r="X63" s="27">
        <v>0</v>
      </c>
      <c r="Y63" s="63">
        <v>0</v>
      </c>
      <c r="Z63" s="37">
        <v>0</v>
      </c>
      <c r="AA63" s="27">
        <v>0</v>
      </c>
      <c r="AB63" s="27">
        <v>0</v>
      </c>
      <c r="AC63" s="27">
        <v>0</v>
      </c>
      <c r="AD63" s="27">
        <v>0</v>
      </c>
      <c r="AE63" s="27">
        <v>0</v>
      </c>
      <c r="AF63" s="27">
        <v>0</v>
      </c>
      <c r="AG63" s="27">
        <v>0</v>
      </c>
      <c r="AH63" s="27">
        <v>0</v>
      </c>
      <c r="AI63" s="63">
        <v>0</v>
      </c>
      <c r="AJ63" s="27">
        <v>0</v>
      </c>
      <c r="AK63" s="27">
        <v>0</v>
      </c>
      <c r="AL63" s="27">
        <v>0</v>
      </c>
      <c r="AM63" s="27">
        <v>0</v>
      </c>
      <c r="AN63" s="27">
        <v>0</v>
      </c>
      <c r="AO63" s="63">
        <v>0</v>
      </c>
    </row>
    <row r="64" spans="1:41" x14ac:dyDescent="0.25">
      <c r="A64" t="s">
        <v>65</v>
      </c>
      <c r="B64" s="4" t="s">
        <v>64</v>
      </c>
      <c r="C64" s="1"/>
      <c r="D64" s="1"/>
      <c r="E64" s="10"/>
      <c r="F64" s="10"/>
      <c r="G64" s="16"/>
      <c r="H64" s="16"/>
      <c r="I64" s="16"/>
      <c r="J64" s="17"/>
      <c r="K64" s="10"/>
      <c r="L64" s="16"/>
      <c r="M64" s="16"/>
      <c r="N64" s="16"/>
      <c r="O64" s="16"/>
      <c r="P64" s="16"/>
      <c r="Q64" s="16"/>
      <c r="R64" s="16"/>
      <c r="S64" s="16"/>
      <c r="T64" s="17"/>
      <c r="U64" s="10"/>
      <c r="V64" s="16"/>
      <c r="W64" s="16"/>
      <c r="X64" s="16"/>
      <c r="Y64" s="17"/>
      <c r="Z64" s="17"/>
      <c r="AA64" s="17"/>
      <c r="AB64" s="17"/>
      <c r="AC64" s="17"/>
      <c r="AD64" s="17"/>
      <c r="AE64" s="16"/>
      <c r="AF64" s="6"/>
      <c r="AG64" s="17"/>
      <c r="AH64" s="17"/>
      <c r="AI64" s="17"/>
      <c r="AJ64" s="6"/>
      <c r="AK64" s="17"/>
      <c r="AL64" s="17"/>
      <c r="AM64" s="17"/>
      <c r="AN64" s="17"/>
      <c r="AO64" s="17"/>
    </row>
    <row r="65" spans="1:41" x14ac:dyDescent="0.25">
      <c r="E65" s="85">
        <f>SUM(F65:AO65)</f>
        <v>0</v>
      </c>
      <c r="F65" s="27">
        <v>0</v>
      </c>
      <c r="G65" s="27">
        <v>0</v>
      </c>
      <c r="H65" s="27">
        <v>0</v>
      </c>
      <c r="I65" s="27">
        <v>0</v>
      </c>
      <c r="J65" s="63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/>
      <c r="S65" s="27">
        <v>0</v>
      </c>
      <c r="T65" s="63">
        <v>0</v>
      </c>
      <c r="U65" s="27">
        <v>0</v>
      </c>
      <c r="V65" s="27">
        <v>0</v>
      </c>
      <c r="W65" s="27">
        <v>0</v>
      </c>
      <c r="X65" s="27">
        <v>0</v>
      </c>
      <c r="Y65" s="63">
        <v>0</v>
      </c>
      <c r="Z65" s="37">
        <v>0</v>
      </c>
      <c r="AA65" s="27">
        <v>0</v>
      </c>
      <c r="AB65" s="27">
        <v>0</v>
      </c>
      <c r="AC65" s="27">
        <v>0</v>
      </c>
      <c r="AD65" s="27">
        <v>0</v>
      </c>
      <c r="AE65" s="27">
        <v>0</v>
      </c>
      <c r="AF65" s="27">
        <v>0</v>
      </c>
      <c r="AG65" s="27">
        <v>0</v>
      </c>
      <c r="AH65" s="27">
        <v>0</v>
      </c>
      <c r="AI65" s="63">
        <v>0</v>
      </c>
      <c r="AJ65" s="27">
        <v>0</v>
      </c>
      <c r="AK65" s="27">
        <v>0</v>
      </c>
      <c r="AL65" s="27">
        <v>0</v>
      </c>
      <c r="AM65" s="27">
        <v>0</v>
      </c>
      <c r="AN65" s="27">
        <v>0</v>
      </c>
      <c r="AO65" s="63">
        <v>0</v>
      </c>
    </row>
    <row r="66" spans="1:41" x14ac:dyDescent="0.25">
      <c r="B66" t="s">
        <v>43</v>
      </c>
      <c r="C66" s="165"/>
      <c r="D66" s="166"/>
      <c r="E66" s="86"/>
      <c r="F66" s="11"/>
      <c r="G66" s="14"/>
      <c r="H66" s="14"/>
      <c r="I66" s="14"/>
      <c r="J66" s="15"/>
      <c r="K66" s="11"/>
      <c r="L66" s="14"/>
      <c r="M66" s="14"/>
      <c r="N66" s="14"/>
      <c r="O66" s="14"/>
      <c r="P66" s="14"/>
      <c r="Q66" s="14"/>
      <c r="R66" s="14"/>
      <c r="S66" s="14"/>
      <c r="T66" s="15"/>
      <c r="U66" s="11"/>
      <c r="V66" s="14"/>
      <c r="W66" s="14"/>
      <c r="X66" s="14"/>
      <c r="Y66" s="15"/>
      <c r="Z66" s="15"/>
      <c r="AA66" s="15"/>
      <c r="AB66" s="15"/>
      <c r="AC66" s="15"/>
      <c r="AD66" s="15"/>
      <c r="AE66" s="14"/>
      <c r="AF66" s="7"/>
      <c r="AG66" s="15"/>
      <c r="AH66" s="15"/>
      <c r="AI66" s="15"/>
      <c r="AJ66" s="7"/>
      <c r="AK66" s="15"/>
      <c r="AL66" s="15"/>
      <c r="AM66" s="15"/>
      <c r="AN66" s="15"/>
      <c r="AO66" s="15"/>
    </row>
    <row r="67" spans="1:41" s="95" customFormat="1" x14ac:dyDescent="0.25">
      <c r="B67" s="95" t="s">
        <v>97</v>
      </c>
      <c r="E67" s="102">
        <f>SUM(F67:AO67)</f>
        <v>115167.21682358641</v>
      </c>
      <c r="F67" s="108">
        <v>0</v>
      </c>
      <c r="G67" s="103">
        <v>0</v>
      </c>
      <c r="H67" s="103">
        <v>0</v>
      </c>
      <c r="I67" s="103">
        <v>0</v>
      </c>
      <c r="J67" s="139">
        <v>0</v>
      </c>
      <c r="K67" s="103">
        <v>0</v>
      </c>
      <c r="L67" s="103">
        <v>0</v>
      </c>
      <c r="M67" s="103">
        <v>0</v>
      </c>
      <c r="N67" s="103">
        <v>0</v>
      </c>
      <c r="O67" s="103">
        <v>0</v>
      </c>
      <c r="P67" s="103">
        <v>0</v>
      </c>
      <c r="Q67" s="103">
        <v>0</v>
      </c>
      <c r="R67" s="103">
        <v>0</v>
      </c>
      <c r="S67" s="103">
        <v>0</v>
      </c>
      <c r="T67" s="139">
        <v>0</v>
      </c>
      <c r="U67" s="108">
        <v>0</v>
      </c>
      <c r="V67" s="103">
        <v>0</v>
      </c>
      <c r="W67" s="106">
        <v>0</v>
      </c>
      <c r="X67" s="103">
        <v>0</v>
      </c>
      <c r="Y67" s="139">
        <v>0</v>
      </c>
      <c r="Z67" s="134">
        <v>8525</v>
      </c>
      <c r="AA67" s="132">
        <v>35202.867814973797</v>
      </c>
      <c r="AB67" s="132">
        <v>0</v>
      </c>
      <c r="AC67" s="132">
        <v>23026.353099628301</v>
      </c>
      <c r="AD67" s="132">
        <v>0</v>
      </c>
      <c r="AE67" s="132">
        <v>48412.995908984303</v>
      </c>
      <c r="AF67" s="103">
        <v>0</v>
      </c>
      <c r="AG67" s="103">
        <v>0</v>
      </c>
      <c r="AH67" s="103">
        <v>0</v>
      </c>
      <c r="AI67" s="139">
        <v>0</v>
      </c>
      <c r="AJ67" s="103">
        <v>0</v>
      </c>
      <c r="AK67" s="103">
        <v>0</v>
      </c>
      <c r="AL67" s="103">
        <v>0</v>
      </c>
      <c r="AM67" s="103">
        <v>0</v>
      </c>
      <c r="AN67" s="103">
        <v>0</v>
      </c>
      <c r="AO67" s="139">
        <v>0</v>
      </c>
    </row>
    <row r="68" spans="1:41" s="95" customFormat="1" x14ac:dyDescent="0.25">
      <c r="B68" s="95" t="s">
        <v>84</v>
      </c>
      <c r="E68" s="102">
        <f t="shared" ref="E68:E72" si="6">SUM(F68:AO68)</f>
        <v>29434.1998375447</v>
      </c>
      <c r="F68" s="108">
        <v>16981.269137045001</v>
      </c>
      <c r="G68" s="103">
        <v>0</v>
      </c>
      <c r="H68" s="103">
        <v>0</v>
      </c>
      <c r="I68" s="103">
        <v>0</v>
      </c>
      <c r="J68" s="139">
        <v>0</v>
      </c>
      <c r="K68" s="103">
        <v>0</v>
      </c>
      <c r="L68" s="103">
        <v>0</v>
      </c>
      <c r="M68" s="103">
        <v>0</v>
      </c>
      <c r="N68" s="103">
        <v>0</v>
      </c>
      <c r="O68" s="103">
        <v>0</v>
      </c>
      <c r="P68" s="103">
        <v>0</v>
      </c>
      <c r="Q68" s="103">
        <v>0</v>
      </c>
      <c r="R68" s="103">
        <v>0</v>
      </c>
      <c r="S68" s="103">
        <v>0</v>
      </c>
      <c r="T68" s="139">
        <v>0</v>
      </c>
      <c r="U68" s="103">
        <v>0</v>
      </c>
      <c r="V68" s="103">
        <v>0</v>
      </c>
      <c r="W68" s="103">
        <v>0</v>
      </c>
      <c r="X68" s="103">
        <v>0</v>
      </c>
      <c r="Y68" s="139">
        <v>0</v>
      </c>
      <c r="Z68" s="134">
        <v>0</v>
      </c>
      <c r="AA68" s="132">
        <v>0</v>
      </c>
      <c r="AB68" s="132">
        <v>0</v>
      </c>
      <c r="AC68" s="132">
        <v>0</v>
      </c>
      <c r="AD68" s="132">
        <v>0</v>
      </c>
      <c r="AE68" s="132">
        <v>0</v>
      </c>
      <c r="AF68" s="103">
        <v>0</v>
      </c>
      <c r="AG68" s="103">
        <v>0</v>
      </c>
      <c r="AH68" s="103">
        <v>0</v>
      </c>
      <c r="AI68" s="139">
        <v>0</v>
      </c>
      <c r="AJ68" s="103">
        <v>0</v>
      </c>
      <c r="AK68" s="103">
        <v>12452.930700499701</v>
      </c>
      <c r="AL68" s="103">
        <v>0</v>
      </c>
      <c r="AM68" s="103">
        <v>0</v>
      </c>
      <c r="AN68" s="103">
        <v>0</v>
      </c>
      <c r="AO68" s="139">
        <v>0</v>
      </c>
    </row>
    <row r="69" spans="1:41" s="95" customFormat="1" x14ac:dyDescent="0.25">
      <c r="B69" s="95" t="s">
        <v>85</v>
      </c>
      <c r="E69" s="102">
        <f t="shared" si="6"/>
        <v>302857.8453836203</v>
      </c>
      <c r="F69" s="108">
        <v>0</v>
      </c>
      <c r="G69" s="103">
        <v>0</v>
      </c>
      <c r="H69" s="103">
        <v>0</v>
      </c>
      <c r="I69" s="103">
        <v>0</v>
      </c>
      <c r="J69" s="139">
        <v>0</v>
      </c>
      <c r="K69" s="103">
        <v>0</v>
      </c>
      <c r="L69" s="103">
        <v>0</v>
      </c>
      <c r="M69" s="103">
        <v>0</v>
      </c>
      <c r="N69" s="103">
        <v>0</v>
      </c>
      <c r="O69" s="103">
        <v>0</v>
      </c>
      <c r="P69" s="103">
        <v>0</v>
      </c>
      <c r="Q69" s="103">
        <v>0</v>
      </c>
      <c r="R69" s="103">
        <v>0</v>
      </c>
      <c r="S69" s="103">
        <v>0</v>
      </c>
      <c r="T69" s="139">
        <v>0</v>
      </c>
      <c r="U69" s="103">
        <v>0</v>
      </c>
      <c r="V69" s="103">
        <v>0</v>
      </c>
      <c r="W69" s="103">
        <v>0</v>
      </c>
      <c r="X69" s="103">
        <v>0</v>
      </c>
      <c r="Y69" s="139">
        <v>0</v>
      </c>
      <c r="Z69" s="134">
        <v>0</v>
      </c>
      <c r="AA69" s="132">
        <v>0</v>
      </c>
      <c r="AB69" s="132">
        <v>0</v>
      </c>
      <c r="AC69" s="132">
        <v>0</v>
      </c>
      <c r="AD69" s="132">
        <v>0</v>
      </c>
      <c r="AE69" s="132">
        <v>0</v>
      </c>
      <c r="AF69" s="103">
        <v>0</v>
      </c>
      <c r="AG69" s="103">
        <v>0</v>
      </c>
      <c r="AH69" s="103">
        <v>275714.836640516</v>
      </c>
      <c r="AI69" s="139">
        <v>27143.008743104299</v>
      </c>
      <c r="AJ69" s="132">
        <v>0</v>
      </c>
      <c r="AK69" s="103">
        <v>0</v>
      </c>
      <c r="AL69" s="103">
        <v>0</v>
      </c>
      <c r="AM69" s="103">
        <v>0</v>
      </c>
      <c r="AN69" s="103">
        <v>0</v>
      </c>
      <c r="AO69" s="139">
        <v>0</v>
      </c>
    </row>
    <row r="70" spans="1:41" s="95" customFormat="1" x14ac:dyDescent="0.25">
      <c r="B70" s="95" t="s">
        <v>86</v>
      </c>
      <c r="E70" s="102">
        <f t="shared" si="6"/>
        <v>81862.840063525116</v>
      </c>
      <c r="F70" s="108">
        <v>20266.6366660657</v>
      </c>
      <c r="G70" s="103">
        <v>0</v>
      </c>
      <c r="H70" s="103">
        <v>0</v>
      </c>
      <c r="I70" s="103">
        <v>0</v>
      </c>
      <c r="J70" s="139">
        <v>0</v>
      </c>
      <c r="K70" s="103">
        <v>0</v>
      </c>
      <c r="L70" s="103">
        <v>0</v>
      </c>
      <c r="M70" s="103">
        <v>0</v>
      </c>
      <c r="N70" s="103">
        <v>0</v>
      </c>
      <c r="O70" s="103">
        <v>0</v>
      </c>
      <c r="P70" s="103">
        <v>0</v>
      </c>
      <c r="Q70" s="103">
        <v>0</v>
      </c>
      <c r="R70" s="103">
        <v>0</v>
      </c>
      <c r="S70" s="103">
        <v>0</v>
      </c>
      <c r="T70" s="139">
        <v>0</v>
      </c>
      <c r="U70" s="103">
        <v>0</v>
      </c>
      <c r="V70" s="103">
        <v>0</v>
      </c>
      <c r="W70" s="103">
        <v>0</v>
      </c>
      <c r="X70" s="103">
        <v>0</v>
      </c>
      <c r="Y70" s="139">
        <v>0</v>
      </c>
      <c r="Z70" s="134">
        <v>0</v>
      </c>
      <c r="AA70" s="132">
        <v>0</v>
      </c>
      <c r="AB70" s="132">
        <v>0</v>
      </c>
      <c r="AC70" s="132">
        <v>0</v>
      </c>
      <c r="AD70" s="132">
        <v>0</v>
      </c>
      <c r="AE70" s="132">
        <v>0</v>
      </c>
      <c r="AF70" s="103">
        <v>0</v>
      </c>
      <c r="AG70" s="103">
        <v>0</v>
      </c>
      <c r="AH70" s="103">
        <v>0</v>
      </c>
      <c r="AI70" s="139">
        <v>0</v>
      </c>
      <c r="AJ70" s="103">
        <v>51335.931793235402</v>
      </c>
      <c r="AK70" s="103">
        <v>0</v>
      </c>
      <c r="AL70" s="103">
        <v>0</v>
      </c>
      <c r="AM70" s="103">
        <v>0</v>
      </c>
      <c r="AN70" s="103">
        <v>0</v>
      </c>
      <c r="AO70" s="139">
        <v>10260.271604224001</v>
      </c>
    </row>
    <row r="71" spans="1:41" x14ac:dyDescent="0.25">
      <c r="A71" t="s">
        <v>66</v>
      </c>
      <c r="B71" s="4" t="s">
        <v>44</v>
      </c>
      <c r="C71" s="1"/>
      <c r="D71" s="1"/>
      <c r="E71" s="10"/>
      <c r="F71" s="10"/>
      <c r="G71" s="16"/>
      <c r="H71" s="16"/>
      <c r="I71" s="16"/>
      <c r="J71" s="17"/>
      <c r="K71" s="10"/>
      <c r="L71" s="16"/>
      <c r="M71" s="16"/>
      <c r="N71" s="16"/>
      <c r="O71" s="16"/>
      <c r="P71" s="16"/>
      <c r="Q71" s="16"/>
      <c r="R71" s="16"/>
      <c r="S71" s="16"/>
      <c r="T71" s="17"/>
      <c r="U71" s="10"/>
      <c r="V71" s="16"/>
      <c r="W71" s="16"/>
      <c r="X71" s="16"/>
      <c r="Y71" s="17"/>
      <c r="Z71" s="17"/>
      <c r="AA71" s="17"/>
      <c r="AB71" s="17"/>
      <c r="AC71" s="17"/>
      <c r="AD71" s="17"/>
      <c r="AE71" s="16"/>
      <c r="AF71" s="6"/>
      <c r="AG71" s="17"/>
      <c r="AH71" s="17"/>
      <c r="AI71" s="17"/>
      <c r="AJ71" s="6"/>
      <c r="AK71" s="17"/>
      <c r="AL71" s="17"/>
      <c r="AM71" s="17"/>
      <c r="AN71" s="17"/>
      <c r="AO71" s="17"/>
    </row>
    <row r="72" spans="1:41" x14ac:dyDescent="0.25">
      <c r="E72" s="102">
        <f t="shared" si="6"/>
        <v>529322.10210827657</v>
      </c>
      <c r="F72" s="29">
        <f>SUM(F67:F70)</f>
        <v>37247.905803110698</v>
      </c>
      <c r="G72" s="29">
        <f t="shared" ref="G72:AO72" si="7">SUM(G67:G70)</f>
        <v>0</v>
      </c>
      <c r="H72" s="29">
        <f t="shared" si="7"/>
        <v>0</v>
      </c>
      <c r="I72" s="29">
        <f t="shared" si="7"/>
        <v>0</v>
      </c>
      <c r="J72" s="64">
        <f t="shared" si="7"/>
        <v>0</v>
      </c>
      <c r="K72" s="29">
        <f t="shared" si="7"/>
        <v>0</v>
      </c>
      <c r="L72" s="29">
        <f t="shared" si="7"/>
        <v>0</v>
      </c>
      <c r="M72" s="29">
        <f t="shared" si="7"/>
        <v>0</v>
      </c>
      <c r="N72" s="29">
        <f t="shared" si="7"/>
        <v>0</v>
      </c>
      <c r="O72" s="29">
        <f t="shared" si="7"/>
        <v>0</v>
      </c>
      <c r="P72" s="29">
        <f t="shared" si="7"/>
        <v>0</v>
      </c>
      <c r="Q72" s="29">
        <f t="shared" si="7"/>
        <v>0</v>
      </c>
      <c r="R72" s="29">
        <f t="shared" si="7"/>
        <v>0</v>
      </c>
      <c r="S72" s="29">
        <f t="shared" si="7"/>
        <v>0</v>
      </c>
      <c r="T72" s="29">
        <f t="shared" si="7"/>
        <v>0</v>
      </c>
      <c r="U72" s="29">
        <f t="shared" si="7"/>
        <v>0</v>
      </c>
      <c r="V72" s="29">
        <f t="shared" si="7"/>
        <v>0</v>
      </c>
      <c r="W72" s="29">
        <f t="shared" si="7"/>
        <v>0</v>
      </c>
      <c r="X72" s="29">
        <f t="shared" si="7"/>
        <v>0</v>
      </c>
      <c r="Y72" s="29">
        <f t="shared" si="7"/>
        <v>0</v>
      </c>
      <c r="Z72" s="29">
        <f t="shared" si="7"/>
        <v>8525</v>
      </c>
      <c r="AA72" s="29">
        <f t="shared" si="7"/>
        <v>35202.867814973797</v>
      </c>
      <c r="AB72" s="29">
        <f t="shared" si="7"/>
        <v>0</v>
      </c>
      <c r="AC72" s="29">
        <f t="shared" si="7"/>
        <v>23026.353099628301</v>
      </c>
      <c r="AD72" s="29">
        <f t="shared" si="7"/>
        <v>0</v>
      </c>
      <c r="AE72" s="29">
        <f t="shared" si="7"/>
        <v>48412.995908984303</v>
      </c>
      <c r="AF72" s="29">
        <f t="shared" si="7"/>
        <v>0</v>
      </c>
      <c r="AG72" s="29">
        <f t="shared" si="7"/>
        <v>0</v>
      </c>
      <c r="AH72" s="29">
        <f t="shared" si="7"/>
        <v>275714.836640516</v>
      </c>
      <c r="AI72" s="29">
        <f t="shared" si="7"/>
        <v>27143.008743104299</v>
      </c>
      <c r="AJ72" s="29">
        <f t="shared" si="7"/>
        <v>51335.931793235402</v>
      </c>
      <c r="AK72" s="29">
        <f t="shared" si="7"/>
        <v>12452.930700499701</v>
      </c>
      <c r="AL72" s="29">
        <f t="shared" si="7"/>
        <v>0</v>
      </c>
      <c r="AM72" s="29">
        <f t="shared" si="7"/>
        <v>0</v>
      </c>
      <c r="AN72" s="29">
        <f t="shared" si="7"/>
        <v>0</v>
      </c>
      <c r="AO72" s="29">
        <f t="shared" si="7"/>
        <v>10260.271604224001</v>
      </c>
    </row>
    <row r="73" spans="1:41" x14ac:dyDescent="0.25">
      <c r="B73" t="s">
        <v>146</v>
      </c>
      <c r="E73" s="85">
        <v>903368</v>
      </c>
      <c r="F73" s="28">
        <v>0</v>
      </c>
      <c r="G73" s="28">
        <v>0</v>
      </c>
      <c r="H73" s="28">
        <v>0</v>
      </c>
      <c r="I73" s="28">
        <v>0</v>
      </c>
      <c r="J73" s="66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/>
      <c r="S73" s="28">
        <v>0</v>
      </c>
      <c r="T73" s="66">
        <v>0</v>
      </c>
      <c r="U73" s="28">
        <v>0</v>
      </c>
      <c r="V73" s="28">
        <v>0</v>
      </c>
      <c r="W73" s="28">
        <v>0</v>
      </c>
      <c r="X73" s="28">
        <v>0</v>
      </c>
      <c r="Y73" s="66">
        <v>0</v>
      </c>
      <c r="Z73" s="39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  <c r="AG73" s="28">
        <v>0</v>
      </c>
      <c r="AH73" s="28">
        <v>0</v>
      </c>
      <c r="AI73" s="66">
        <v>0</v>
      </c>
      <c r="AJ73" s="28">
        <v>0</v>
      </c>
      <c r="AK73" s="28">
        <v>0</v>
      </c>
      <c r="AL73" s="28">
        <v>0</v>
      </c>
      <c r="AM73" s="28">
        <v>0</v>
      </c>
      <c r="AN73" s="28">
        <v>0</v>
      </c>
      <c r="AO73" s="66">
        <v>0</v>
      </c>
    </row>
    <row r="74" spans="1:41" x14ac:dyDescent="0.25">
      <c r="B74" t="s">
        <v>46</v>
      </c>
      <c r="E74" s="85">
        <f>SUM(F74:AO74)</f>
        <v>0</v>
      </c>
      <c r="F74" s="28">
        <v>0</v>
      </c>
      <c r="G74" s="28">
        <v>0</v>
      </c>
      <c r="H74" s="28">
        <v>0</v>
      </c>
      <c r="I74" s="28">
        <v>0</v>
      </c>
      <c r="J74" s="66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/>
      <c r="S74" s="28">
        <v>0</v>
      </c>
      <c r="T74" s="66">
        <v>0</v>
      </c>
      <c r="U74" s="28">
        <v>0</v>
      </c>
      <c r="V74" s="28">
        <v>0</v>
      </c>
      <c r="W74" s="28">
        <v>0</v>
      </c>
      <c r="X74" s="28">
        <v>0</v>
      </c>
      <c r="Y74" s="66">
        <v>0</v>
      </c>
      <c r="Z74" s="39">
        <v>0</v>
      </c>
      <c r="AA74" s="28">
        <v>0</v>
      </c>
      <c r="AB74" s="28">
        <v>0</v>
      </c>
      <c r="AC74" s="28">
        <v>0</v>
      </c>
      <c r="AD74" s="28">
        <v>0</v>
      </c>
      <c r="AE74" s="28">
        <v>0</v>
      </c>
      <c r="AF74" s="28">
        <v>0</v>
      </c>
      <c r="AG74" s="28">
        <v>0</v>
      </c>
      <c r="AH74" s="28">
        <v>0</v>
      </c>
      <c r="AI74" s="66">
        <v>0</v>
      </c>
      <c r="AJ74" s="28">
        <v>0</v>
      </c>
      <c r="AK74" s="28">
        <v>0</v>
      </c>
      <c r="AL74" s="28">
        <v>0</v>
      </c>
      <c r="AM74" s="28">
        <v>0</v>
      </c>
      <c r="AN74" s="28">
        <v>0</v>
      </c>
      <c r="AO74" s="66">
        <v>0</v>
      </c>
    </row>
    <row r="75" spans="1:41" x14ac:dyDescent="0.25">
      <c r="B75" t="s">
        <v>47</v>
      </c>
      <c r="E75" s="85">
        <f>SUM(F75:AO75)</f>
        <v>0</v>
      </c>
      <c r="F75" s="28">
        <v>0</v>
      </c>
      <c r="G75" s="28">
        <v>0</v>
      </c>
      <c r="H75" s="28">
        <v>0</v>
      </c>
      <c r="I75" s="28">
        <v>0</v>
      </c>
      <c r="J75" s="66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/>
      <c r="S75" s="28">
        <v>0</v>
      </c>
      <c r="T75" s="66">
        <v>0</v>
      </c>
      <c r="U75" s="28">
        <v>0</v>
      </c>
      <c r="V75" s="28">
        <v>0</v>
      </c>
      <c r="W75" s="28">
        <v>0</v>
      </c>
      <c r="X75" s="28">
        <v>0</v>
      </c>
      <c r="Y75" s="66">
        <v>0</v>
      </c>
      <c r="Z75" s="39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  <c r="AG75" s="28">
        <v>0</v>
      </c>
      <c r="AH75" s="28">
        <v>0</v>
      </c>
      <c r="AI75" s="66">
        <v>0</v>
      </c>
      <c r="AJ75" s="28">
        <v>0</v>
      </c>
      <c r="AK75" s="28">
        <v>0</v>
      </c>
      <c r="AL75" s="28">
        <v>0</v>
      </c>
      <c r="AM75" s="28">
        <v>0</v>
      </c>
      <c r="AN75" s="28">
        <v>0</v>
      </c>
      <c r="AO75" s="66">
        <v>0</v>
      </c>
    </row>
    <row r="76" spans="1:41" x14ac:dyDescent="0.25">
      <c r="B76" t="s">
        <v>48</v>
      </c>
      <c r="E76" s="85">
        <f>SUM(F76:AO76)</f>
        <v>0</v>
      </c>
      <c r="F76" s="28">
        <v>0</v>
      </c>
      <c r="G76" s="28">
        <v>0</v>
      </c>
      <c r="H76" s="28">
        <v>0</v>
      </c>
      <c r="I76" s="28">
        <v>0</v>
      </c>
      <c r="J76" s="66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/>
      <c r="S76" s="28">
        <v>0</v>
      </c>
      <c r="T76" s="66">
        <v>0</v>
      </c>
      <c r="U76" s="28">
        <v>0</v>
      </c>
      <c r="V76" s="28">
        <v>0</v>
      </c>
      <c r="W76" s="28">
        <v>0</v>
      </c>
      <c r="X76" s="28">
        <v>0</v>
      </c>
      <c r="Y76" s="66">
        <v>0</v>
      </c>
      <c r="Z76" s="39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  <c r="AG76" s="28">
        <v>0</v>
      </c>
      <c r="AH76" s="28">
        <v>0</v>
      </c>
      <c r="AI76" s="66">
        <v>0</v>
      </c>
      <c r="AJ76" s="28">
        <v>0</v>
      </c>
      <c r="AK76" s="28">
        <v>0</v>
      </c>
      <c r="AL76" s="28">
        <v>0</v>
      </c>
      <c r="AM76" s="28">
        <v>0</v>
      </c>
      <c r="AN76" s="28">
        <v>0</v>
      </c>
      <c r="AO76" s="66">
        <v>0</v>
      </c>
    </row>
    <row r="77" spans="1:41" x14ac:dyDescent="0.25">
      <c r="A77" t="s">
        <v>67</v>
      </c>
      <c r="B77" s="4" t="s">
        <v>49</v>
      </c>
      <c r="C77" s="4"/>
      <c r="D77" s="4"/>
      <c r="E77" s="12"/>
      <c r="F77" s="12"/>
      <c r="G77" s="18"/>
      <c r="H77" s="18"/>
      <c r="I77" s="18"/>
      <c r="J77" s="19"/>
      <c r="K77" s="12"/>
      <c r="L77" s="18"/>
      <c r="M77" s="18"/>
      <c r="N77" s="18"/>
      <c r="O77" s="18"/>
      <c r="P77" s="18"/>
      <c r="Q77" s="18"/>
      <c r="R77" s="18"/>
      <c r="S77" s="18"/>
      <c r="T77" s="19"/>
      <c r="U77" s="12"/>
      <c r="V77" s="18"/>
      <c r="W77" s="18"/>
      <c r="X77" s="18"/>
      <c r="Y77" s="19"/>
      <c r="Z77" s="19"/>
      <c r="AA77" s="19"/>
      <c r="AB77" s="19"/>
      <c r="AC77" s="19"/>
      <c r="AD77" s="19"/>
      <c r="AE77" s="18"/>
      <c r="AF77" s="8"/>
      <c r="AG77" s="19"/>
      <c r="AH77" s="19"/>
      <c r="AI77" s="19"/>
      <c r="AJ77" s="8"/>
      <c r="AK77" s="19"/>
      <c r="AL77" s="19"/>
      <c r="AM77" s="19"/>
      <c r="AN77" s="19"/>
      <c r="AO77" s="19"/>
    </row>
    <row r="78" spans="1:41" x14ac:dyDescent="0.25">
      <c r="E78" s="85">
        <f>SUM(E73:E76)</f>
        <v>903368</v>
      </c>
      <c r="F78" s="27">
        <v>0</v>
      </c>
      <c r="G78" s="27">
        <v>0</v>
      </c>
      <c r="H78" s="27">
        <v>0</v>
      </c>
      <c r="I78" s="27">
        <v>0</v>
      </c>
      <c r="J78" s="63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/>
      <c r="S78" s="27">
        <v>0</v>
      </c>
      <c r="T78" s="63">
        <v>0</v>
      </c>
      <c r="U78" s="27">
        <v>0</v>
      </c>
      <c r="V78" s="27">
        <v>0</v>
      </c>
      <c r="W78" s="27">
        <v>0</v>
      </c>
      <c r="X78" s="27">
        <v>0</v>
      </c>
      <c r="Y78" s="63">
        <v>0</v>
      </c>
      <c r="Z78" s="37">
        <v>0</v>
      </c>
      <c r="AA78" s="27">
        <v>0</v>
      </c>
      <c r="AB78" s="27">
        <v>0</v>
      </c>
      <c r="AC78" s="27">
        <v>0</v>
      </c>
      <c r="AD78" s="27">
        <v>0</v>
      </c>
      <c r="AE78" s="27">
        <v>0</v>
      </c>
      <c r="AF78" s="27">
        <v>0</v>
      </c>
      <c r="AG78" s="27">
        <v>0</v>
      </c>
      <c r="AH78" s="27">
        <v>0</v>
      </c>
      <c r="AI78" s="63">
        <v>0</v>
      </c>
      <c r="AJ78" s="27">
        <v>0</v>
      </c>
      <c r="AK78" s="27">
        <v>0</v>
      </c>
      <c r="AL78" s="27">
        <v>0</v>
      </c>
      <c r="AM78" s="27">
        <v>0</v>
      </c>
      <c r="AN78" s="27">
        <v>0</v>
      </c>
      <c r="AO78" s="63">
        <v>0</v>
      </c>
    </row>
    <row r="79" spans="1:41" x14ac:dyDescent="0.25">
      <c r="A79" s="4" t="s">
        <v>68</v>
      </c>
      <c r="B79" s="4" t="s">
        <v>69</v>
      </c>
      <c r="C79" s="4"/>
      <c r="D79" s="4"/>
      <c r="E79" s="12"/>
      <c r="F79" s="12"/>
      <c r="G79" s="18"/>
      <c r="H79" s="18"/>
      <c r="I79" s="18"/>
      <c r="J79" s="19"/>
      <c r="K79" s="12"/>
      <c r="L79" s="18"/>
      <c r="M79" s="18"/>
      <c r="N79" s="18"/>
      <c r="O79" s="18"/>
      <c r="P79" s="18"/>
      <c r="Q79" s="18"/>
      <c r="R79" s="18"/>
      <c r="S79" s="18"/>
      <c r="T79" s="19"/>
      <c r="U79" s="12"/>
      <c r="V79" s="18"/>
      <c r="W79" s="18"/>
      <c r="X79" s="18"/>
      <c r="Y79" s="19"/>
      <c r="Z79" s="19"/>
      <c r="AA79" s="19"/>
      <c r="AB79" s="19"/>
      <c r="AC79" s="19"/>
      <c r="AD79" s="19"/>
      <c r="AE79" s="18"/>
      <c r="AF79" s="8"/>
      <c r="AG79" s="19"/>
      <c r="AH79" s="19"/>
      <c r="AI79" s="19"/>
      <c r="AJ79" s="8"/>
      <c r="AK79" s="19"/>
      <c r="AL79" s="19"/>
      <c r="AM79" s="19"/>
      <c r="AN79" s="19"/>
      <c r="AO79" s="19"/>
    </row>
    <row r="80" spans="1:41" x14ac:dyDescent="0.25">
      <c r="A80" s="5"/>
      <c r="B80" s="5"/>
      <c r="C80" s="5"/>
      <c r="D80" s="5"/>
      <c r="E80" s="102">
        <f>SUM(E27,E29,E36,E41,E53,E72,E78)</f>
        <v>4124212.3034067331</v>
      </c>
      <c r="F80" s="33">
        <f>SUM(F78,F72,F65,F53,F45,F41,F36,F29,F27)</f>
        <v>218894.55125405244</v>
      </c>
      <c r="G80" s="33">
        <f t="shared" ref="G80:AO80" si="8">SUM(G78,G72,G65,G53,G45,G41,G36,G29,G27)</f>
        <v>127045.82513244863</v>
      </c>
      <c r="H80" s="33">
        <f t="shared" si="8"/>
        <v>93657.623970956207</v>
      </c>
      <c r="I80" s="33">
        <f t="shared" si="8"/>
        <v>9400.7291379577127</v>
      </c>
      <c r="J80" s="33">
        <f t="shared" si="8"/>
        <v>151954.23189473985</v>
      </c>
      <c r="K80" s="33">
        <f t="shared" si="8"/>
        <v>547410.1968823584</v>
      </c>
      <c r="L80" s="33">
        <f t="shared" si="8"/>
        <v>0</v>
      </c>
      <c r="M80" s="33">
        <f t="shared" si="8"/>
        <v>26914.499813219998</v>
      </c>
      <c r="N80" s="33">
        <f t="shared" si="8"/>
        <v>89516.648577991989</v>
      </c>
      <c r="O80" s="33">
        <f t="shared" si="8"/>
        <v>9911.6519400319994</v>
      </c>
      <c r="P80" s="33">
        <f t="shared" si="8"/>
        <v>0</v>
      </c>
      <c r="Q80" s="33">
        <f t="shared" si="8"/>
        <v>34314.047993354994</v>
      </c>
      <c r="R80" s="33">
        <f t="shared" si="8"/>
        <v>1224558.0243422419</v>
      </c>
      <c r="S80" s="33">
        <f t="shared" si="8"/>
        <v>0</v>
      </c>
      <c r="T80" s="33">
        <f t="shared" si="8"/>
        <v>45381.603948246484</v>
      </c>
      <c r="U80" s="33">
        <f t="shared" si="8"/>
        <v>0</v>
      </c>
      <c r="V80" s="33">
        <f t="shared" si="8"/>
        <v>0</v>
      </c>
      <c r="W80" s="33">
        <f t="shared" si="8"/>
        <v>0</v>
      </c>
      <c r="X80" s="33">
        <f t="shared" si="8"/>
        <v>5681.0161697010781</v>
      </c>
      <c r="Y80" s="33">
        <f t="shared" si="8"/>
        <v>0</v>
      </c>
      <c r="Z80" s="33">
        <f t="shared" si="8"/>
        <v>8525</v>
      </c>
      <c r="AA80" s="33">
        <f t="shared" si="8"/>
        <v>35702.867814973797</v>
      </c>
      <c r="AB80" s="33">
        <f t="shared" si="8"/>
        <v>0</v>
      </c>
      <c r="AC80" s="33">
        <f t="shared" si="8"/>
        <v>24601.353099628301</v>
      </c>
      <c r="AD80" s="33">
        <f t="shared" si="8"/>
        <v>0</v>
      </c>
      <c r="AE80" s="33">
        <f t="shared" si="8"/>
        <v>48412.995908984303</v>
      </c>
      <c r="AF80" s="33">
        <f t="shared" si="8"/>
        <v>0</v>
      </c>
      <c r="AG80" s="33">
        <f t="shared" si="8"/>
        <v>0</v>
      </c>
      <c r="AH80" s="33">
        <f t="shared" si="8"/>
        <v>279714.836640516</v>
      </c>
      <c r="AI80" s="33">
        <f t="shared" si="8"/>
        <v>27143.008743104299</v>
      </c>
      <c r="AJ80" s="33">
        <f t="shared" si="8"/>
        <v>54085.931793235402</v>
      </c>
      <c r="AK80" s="33">
        <f t="shared" si="8"/>
        <v>126813.18042036296</v>
      </c>
      <c r="AL80" s="33">
        <f t="shared" si="8"/>
        <v>0</v>
      </c>
      <c r="AM80" s="33">
        <f t="shared" si="8"/>
        <v>0</v>
      </c>
      <c r="AN80" s="33">
        <f t="shared" si="8"/>
        <v>20944.206324401999</v>
      </c>
      <c r="AO80" s="33">
        <f t="shared" si="8"/>
        <v>10260.271604224001</v>
      </c>
    </row>
    <row r="81" spans="1:41" x14ac:dyDescent="0.25">
      <c r="A81" s="4" t="s">
        <v>70</v>
      </c>
      <c r="B81" s="4" t="s">
        <v>50</v>
      </c>
      <c r="C81" s="4"/>
      <c r="D81" s="4"/>
      <c r="E81" s="12"/>
      <c r="F81" s="12"/>
      <c r="G81" s="18"/>
      <c r="H81" s="18"/>
      <c r="I81" s="18"/>
      <c r="J81" s="19"/>
      <c r="K81" s="12"/>
      <c r="L81" s="18"/>
      <c r="M81" s="18"/>
      <c r="N81" s="18"/>
      <c r="O81" s="18"/>
      <c r="P81" s="18"/>
      <c r="Q81" s="18"/>
      <c r="R81" s="18"/>
      <c r="S81" s="18"/>
      <c r="T81" s="19"/>
      <c r="U81" s="12"/>
      <c r="V81" s="18"/>
      <c r="W81" s="18"/>
      <c r="X81" s="18"/>
      <c r="Y81" s="19"/>
      <c r="Z81" s="19"/>
      <c r="AA81" s="19"/>
      <c r="AB81" s="19"/>
      <c r="AC81" s="19"/>
      <c r="AD81" s="19"/>
      <c r="AE81" s="18"/>
      <c r="AF81" s="8"/>
      <c r="AG81" s="19"/>
      <c r="AH81" s="19"/>
      <c r="AI81" s="19"/>
      <c r="AJ81" s="8"/>
      <c r="AK81" s="19"/>
      <c r="AL81" s="19"/>
      <c r="AM81" s="19"/>
      <c r="AN81" s="19"/>
      <c r="AO81" s="19"/>
    </row>
    <row r="82" spans="1:41" s="95" customFormat="1" x14ac:dyDescent="0.25">
      <c r="B82" s="95" t="s">
        <v>51</v>
      </c>
      <c r="E82" s="102">
        <f>SUM(F82:AO82)</f>
        <v>578426.31265063165</v>
      </c>
      <c r="F82" s="108">
        <f>(F80-F72-F36)*0.53</f>
        <v>96272.722088999129</v>
      </c>
      <c r="G82" s="108">
        <f t="shared" ref="G82:AO82" si="9">(G80-G72-G36)*0.53</f>
        <v>67334.287320197778</v>
      </c>
      <c r="H82" s="108">
        <f t="shared" si="9"/>
        <v>49638.540704606792</v>
      </c>
      <c r="I82" s="108">
        <f t="shared" si="9"/>
        <v>4982.386443117588</v>
      </c>
      <c r="J82" s="108">
        <f t="shared" si="9"/>
        <v>80535.742904212122</v>
      </c>
      <c r="K82" s="108">
        <f t="shared" si="9"/>
        <v>112021.16270635798</v>
      </c>
      <c r="L82" s="108">
        <f t="shared" si="9"/>
        <v>0</v>
      </c>
      <c r="M82" s="108">
        <f t="shared" si="9"/>
        <v>0</v>
      </c>
      <c r="N82" s="108">
        <f t="shared" si="9"/>
        <v>0</v>
      </c>
      <c r="O82" s="108">
        <f t="shared" si="9"/>
        <v>0</v>
      </c>
      <c r="P82" s="108">
        <f t="shared" si="9"/>
        <v>0</v>
      </c>
      <c r="Q82" s="108">
        <f t="shared" si="9"/>
        <v>2649.9999999999982</v>
      </c>
      <c r="R82" s="108">
        <f t="shared" si="9"/>
        <v>83872.452346711521</v>
      </c>
      <c r="S82" s="108">
        <f t="shared" si="9"/>
        <v>0</v>
      </c>
      <c r="T82" s="108">
        <f t="shared" si="9"/>
        <v>11524.467863026517</v>
      </c>
      <c r="U82" s="108">
        <f t="shared" si="9"/>
        <v>0</v>
      </c>
      <c r="V82" s="108">
        <f t="shared" si="9"/>
        <v>0</v>
      </c>
      <c r="W82" s="108">
        <f t="shared" si="9"/>
        <v>0</v>
      </c>
      <c r="X82" s="108">
        <f t="shared" si="9"/>
        <v>3010.9385699415716</v>
      </c>
      <c r="Y82" s="108">
        <f t="shared" si="9"/>
        <v>0</v>
      </c>
      <c r="Z82" s="108">
        <f t="shared" si="9"/>
        <v>0</v>
      </c>
      <c r="AA82" s="108">
        <f t="shared" si="9"/>
        <v>265</v>
      </c>
      <c r="AB82" s="108">
        <f t="shared" si="9"/>
        <v>0</v>
      </c>
      <c r="AC82" s="108">
        <f t="shared" si="9"/>
        <v>834.75</v>
      </c>
      <c r="AD82" s="108">
        <f t="shared" si="9"/>
        <v>0</v>
      </c>
      <c r="AE82" s="108">
        <f t="shared" si="9"/>
        <v>0</v>
      </c>
      <c r="AF82" s="108">
        <f t="shared" si="9"/>
        <v>0</v>
      </c>
      <c r="AG82" s="108">
        <f t="shared" si="9"/>
        <v>0</v>
      </c>
      <c r="AH82" s="108">
        <f t="shared" si="9"/>
        <v>0</v>
      </c>
      <c r="AI82" s="108">
        <f t="shared" si="9"/>
        <v>0</v>
      </c>
      <c r="AJ82" s="108">
        <f t="shared" si="9"/>
        <v>1457.5</v>
      </c>
      <c r="AK82" s="108">
        <f t="shared" si="9"/>
        <v>60610.932351527532</v>
      </c>
      <c r="AL82" s="108">
        <f t="shared" si="9"/>
        <v>0</v>
      </c>
      <c r="AM82" s="108">
        <f t="shared" si="9"/>
        <v>0</v>
      </c>
      <c r="AN82" s="108">
        <f t="shared" si="9"/>
        <v>3415.4293519330599</v>
      </c>
      <c r="AO82" s="108">
        <f t="shared" si="9"/>
        <v>0</v>
      </c>
    </row>
    <row r="83" spans="1:41" x14ac:dyDescent="0.25">
      <c r="B83" t="s">
        <v>147</v>
      </c>
      <c r="E83" s="85">
        <v>136069</v>
      </c>
      <c r="F83" s="120"/>
      <c r="G83" s="118"/>
      <c r="H83" s="118"/>
      <c r="I83" s="118"/>
      <c r="J83" s="119"/>
      <c r="K83" s="42"/>
      <c r="L83" s="42"/>
      <c r="M83" s="42"/>
      <c r="N83" s="42"/>
      <c r="O83" s="42"/>
      <c r="P83" s="42"/>
      <c r="Q83" s="42"/>
      <c r="R83" s="42"/>
      <c r="S83" s="42"/>
      <c r="T83" s="71"/>
      <c r="U83" s="56"/>
      <c r="V83" s="56"/>
      <c r="W83" s="56"/>
      <c r="X83" s="56"/>
      <c r="Y83" s="68"/>
      <c r="Z83" s="74"/>
      <c r="AA83" s="42"/>
      <c r="AB83" s="42"/>
      <c r="AC83" s="42"/>
      <c r="AD83" s="42"/>
      <c r="AE83" s="42"/>
      <c r="AF83" s="56"/>
      <c r="AG83" s="56"/>
      <c r="AH83" s="56"/>
      <c r="AI83" s="68"/>
      <c r="AJ83" s="42"/>
      <c r="AK83" s="42"/>
      <c r="AL83" s="42"/>
      <c r="AM83" s="42"/>
      <c r="AN83" s="42"/>
      <c r="AO83" s="71"/>
    </row>
    <row r="84" spans="1:41" x14ac:dyDescent="0.25">
      <c r="B84" s="5" t="s">
        <v>53</v>
      </c>
      <c r="C84" s="5"/>
      <c r="D84" s="5"/>
      <c r="E84" s="85">
        <f>E82+E83</f>
        <v>714495.31265063165</v>
      </c>
      <c r="F84" s="89">
        <f>SUM(F82:F83)</f>
        <v>96272.722088999129</v>
      </c>
      <c r="G84" s="128">
        <f t="shared" ref="G84:AO84" si="10">SUM(G82:G83)</f>
        <v>67334.287320197778</v>
      </c>
      <c r="H84" s="128">
        <f t="shared" si="10"/>
        <v>49638.540704606792</v>
      </c>
      <c r="I84" s="128">
        <f t="shared" si="10"/>
        <v>4982.386443117588</v>
      </c>
      <c r="J84" s="131">
        <f t="shared" si="10"/>
        <v>80535.742904212122</v>
      </c>
      <c r="K84" s="43">
        <f t="shared" si="10"/>
        <v>112021.16270635798</v>
      </c>
      <c r="L84" s="43">
        <f t="shared" si="10"/>
        <v>0</v>
      </c>
      <c r="M84" s="43">
        <f t="shared" si="10"/>
        <v>0</v>
      </c>
      <c r="N84" s="43">
        <f t="shared" si="10"/>
        <v>0</v>
      </c>
      <c r="O84" s="43">
        <f t="shared" si="10"/>
        <v>0</v>
      </c>
      <c r="P84" s="43">
        <f t="shared" si="10"/>
        <v>0</v>
      </c>
      <c r="Q84" s="43">
        <f t="shared" si="10"/>
        <v>2649.9999999999982</v>
      </c>
      <c r="R84" s="43">
        <f t="shared" si="10"/>
        <v>83872.452346711521</v>
      </c>
      <c r="S84" s="43">
        <f t="shared" si="10"/>
        <v>0</v>
      </c>
      <c r="T84" s="72">
        <f t="shared" si="10"/>
        <v>11524.467863026517</v>
      </c>
      <c r="U84" s="57">
        <f t="shared" si="10"/>
        <v>0</v>
      </c>
      <c r="V84" s="57">
        <f t="shared" si="10"/>
        <v>0</v>
      </c>
      <c r="W84" s="57">
        <f t="shared" si="10"/>
        <v>0</v>
      </c>
      <c r="X84" s="57">
        <f t="shared" si="10"/>
        <v>3010.9385699415716</v>
      </c>
      <c r="Y84" s="69">
        <f t="shared" si="10"/>
        <v>0</v>
      </c>
      <c r="Z84" s="52">
        <f t="shared" si="10"/>
        <v>0</v>
      </c>
      <c r="AA84" s="43">
        <f t="shared" si="10"/>
        <v>265</v>
      </c>
      <c r="AB84" s="43">
        <f t="shared" si="10"/>
        <v>0</v>
      </c>
      <c r="AC84" s="43">
        <f t="shared" si="10"/>
        <v>834.75</v>
      </c>
      <c r="AD84" s="43">
        <f t="shared" si="10"/>
        <v>0</v>
      </c>
      <c r="AE84" s="43">
        <f t="shared" si="10"/>
        <v>0</v>
      </c>
      <c r="AF84" s="57">
        <f t="shared" si="10"/>
        <v>0</v>
      </c>
      <c r="AG84" s="57">
        <f t="shared" si="10"/>
        <v>0</v>
      </c>
      <c r="AH84" s="57">
        <f t="shared" si="10"/>
        <v>0</v>
      </c>
      <c r="AI84" s="69">
        <f t="shared" si="10"/>
        <v>0</v>
      </c>
      <c r="AJ84" s="43">
        <f t="shared" si="10"/>
        <v>1457.5</v>
      </c>
      <c r="AK84" s="43">
        <f t="shared" si="10"/>
        <v>60610.932351527532</v>
      </c>
      <c r="AL84" s="43">
        <f t="shared" si="10"/>
        <v>0</v>
      </c>
      <c r="AM84" s="43">
        <f t="shared" si="10"/>
        <v>0</v>
      </c>
      <c r="AN84" s="43">
        <f t="shared" si="10"/>
        <v>3415.4293519330599</v>
      </c>
      <c r="AO84" s="72">
        <f t="shared" si="10"/>
        <v>0</v>
      </c>
    </row>
    <row r="85" spans="1:41" x14ac:dyDescent="0.25">
      <c r="E85" s="85">
        <f>SUM(F85:AO85)</f>
        <v>0</v>
      </c>
      <c r="F85" s="114"/>
      <c r="G85" s="115"/>
      <c r="H85" s="115"/>
      <c r="I85" s="115"/>
      <c r="J85" s="116"/>
      <c r="K85" s="93"/>
      <c r="L85" s="44"/>
      <c r="M85" s="44"/>
      <c r="N85" s="44"/>
      <c r="O85" s="44"/>
      <c r="P85" s="44"/>
      <c r="Q85" s="44"/>
      <c r="R85" s="44"/>
      <c r="S85" s="44"/>
      <c r="T85" s="45"/>
      <c r="U85" s="54"/>
      <c r="V85" s="55"/>
      <c r="W85" s="55"/>
      <c r="X85" s="55"/>
      <c r="Y85" s="53"/>
      <c r="Z85" s="45"/>
      <c r="AA85" s="45"/>
      <c r="AB85" s="45"/>
      <c r="AC85" s="45"/>
      <c r="AD85" s="45"/>
      <c r="AE85" s="44"/>
      <c r="AF85" s="70"/>
      <c r="AG85" s="53"/>
      <c r="AH85" s="53"/>
      <c r="AI85" s="53"/>
      <c r="AJ85" s="73"/>
      <c r="AK85" s="45"/>
      <c r="AL85" s="45"/>
      <c r="AM85" s="45"/>
      <c r="AN85" s="45"/>
      <c r="AO85" s="45"/>
    </row>
    <row r="86" spans="1:41" ht="15.75" thickBot="1" x14ac:dyDescent="0.3">
      <c r="A86" s="4" t="s">
        <v>71</v>
      </c>
      <c r="B86" s="4" t="s">
        <v>54</v>
      </c>
      <c r="C86" s="4"/>
      <c r="D86" s="4"/>
      <c r="E86" s="13"/>
      <c r="F86" s="13"/>
      <c r="G86" s="20"/>
      <c r="H86" s="20"/>
      <c r="I86" s="20"/>
      <c r="J86" s="21"/>
      <c r="K86" s="13"/>
      <c r="L86" s="20"/>
      <c r="M86" s="20"/>
      <c r="N86" s="20"/>
      <c r="O86" s="20"/>
      <c r="P86" s="20"/>
      <c r="Q86" s="20"/>
      <c r="R86" s="20"/>
      <c r="S86" s="20"/>
      <c r="T86" s="21"/>
      <c r="U86" s="13"/>
      <c r="V86" s="20"/>
      <c r="W86" s="20"/>
      <c r="X86" s="20"/>
      <c r="Y86" s="21"/>
      <c r="Z86" s="21"/>
      <c r="AA86" s="21"/>
      <c r="AB86" s="21"/>
      <c r="AC86" s="21"/>
      <c r="AD86" s="21"/>
      <c r="AE86" s="20"/>
      <c r="AF86" s="9"/>
      <c r="AG86" s="21"/>
      <c r="AH86" s="21"/>
      <c r="AI86" s="21"/>
      <c r="AJ86" s="9"/>
      <c r="AK86" s="21"/>
      <c r="AL86" s="21"/>
      <c r="AM86" s="21"/>
      <c r="AN86" s="21"/>
      <c r="AO86" s="21"/>
    </row>
    <row r="87" spans="1:41" ht="16.5" thickBot="1" x14ac:dyDescent="0.3">
      <c r="E87" s="78">
        <f>SUM(E84,E80)</f>
        <v>4838707.6160573643</v>
      </c>
      <c r="F87" s="78">
        <f>SUM(F84,F80)</f>
        <v>315167.27334305155</v>
      </c>
      <c r="G87" s="78">
        <f t="shared" ref="G87:AO87" si="11">SUM(G84,G80)</f>
        <v>194380.11245264643</v>
      </c>
      <c r="H87" s="78">
        <f t="shared" si="11"/>
        <v>143296.16467556299</v>
      </c>
      <c r="I87" s="78">
        <f t="shared" si="11"/>
        <v>14383.115581075301</v>
      </c>
      <c r="J87" s="92">
        <f t="shared" si="11"/>
        <v>232489.97479895197</v>
      </c>
      <c r="K87" s="78">
        <f t="shared" si="11"/>
        <v>659431.35958871641</v>
      </c>
      <c r="L87" s="79">
        <f t="shared" si="11"/>
        <v>0</v>
      </c>
      <c r="M87" s="79">
        <f t="shared" si="11"/>
        <v>26914.499813219998</v>
      </c>
      <c r="N87" s="79">
        <f t="shared" si="11"/>
        <v>89516.648577991989</v>
      </c>
      <c r="O87" s="79">
        <f t="shared" si="11"/>
        <v>9911.6519400319994</v>
      </c>
      <c r="P87" s="79">
        <f t="shared" si="11"/>
        <v>0</v>
      </c>
      <c r="Q87" s="79">
        <f t="shared" si="11"/>
        <v>36964.047993354994</v>
      </c>
      <c r="R87" s="79">
        <f t="shared" si="11"/>
        <v>1308430.4766889533</v>
      </c>
      <c r="S87" s="79">
        <f t="shared" si="11"/>
        <v>0</v>
      </c>
      <c r="T87" s="80">
        <f t="shared" si="11"/>
        <v>56906.071811273003</v>
      </c>
      <c r="U87" s="78">
        <f t="shared" si="11"/>
        <v>0</v>
      </c>
      <c r="V87" s="79">
        <f t="shared" si="11"/>
        <v>0</v>
      </c>
      <c r="W87" s="79">
        <f t="shared" si="11"/>
        <v>0</v>
      </c>
      <c r="X87" s="79">
        <f t="shared" si="11"/>
        <v>8691.9547396426497</v>
      </c>
      <c r="Y87" s="80">
        <f t="shared" si="11"/>
        <v>0</v>
      </c>
      <c r="Z87" s="78">
        <f t="shared" si="11"/>
        <v>8525</v>
      </c>
      <c r="AA87" s="79">
        <f t="shared" si="11"/>
        <v>35967.867814973797</v>
      </c>
      <c r="AB87" s="79">
        <f t="shared" si="11"/>
        <v>0</v>
      </c>
      <c r="AC87" s="79">
        <f t="shared" si="11"/>
        <v>25436.103099628301</v>
      </c>
      <c r="AD87" s="79">
        <f t="shared" si="11"/>
        <v>0</v>
      </c>
      <c r="AE87" s="79">
        <f t="shared" si="11"/>
        <v>48412.995908984303</v>
      </c>
      <c r="AF87" s="79">
        <f t="shared" si="11"/>
        <v>0</v>
      </c>
      <c r="AG87" s="79">
        <f t="shared" si="11"/>
        <v>0</v>
      </c>
      <c r="AH87" s="79">
        <f t="shared" si="11"/>
        <v>279714.836640516</v>
      </c>
      <c r="AI87" s="79">
        <f t="shared" si="11"/>
        <v>27143.008743104299</v>
      </c>
      <c r="AJ87" s="79">
        <f t="shared" si="11"/>
        <v>55543.431793235402</v>
      </c>
      <c r="AK87" s="79">
        <f t="shared" si="11"/>
        <v>187424.11277189048</v>
      </c>
      <c r="AL87" s="79">
        <f t="shared" si="11"/>
        <v>0</v>
      </c>
      <c r="AM87" s="79">
        <f t="shared" si="11"/>
        <v>0</v>
      </c>
      <c r="AN87" s="79">
        <f t="shared" si="11"/>
        <v>24359.63567633506</v>
      </c>
      <c r="AO87" s="80">
        <f t="shared" si="11"/>
        <v>10260.271604224001</v>
      </c>
    </row>
    <row r="89" spans="1:41" x14ac:dyDescent="0.25">
      <c r="D89" s="153"/>
      <c r="E89" s="154"/>
    </row>
    <row r="90" spans="1:41" x14ac:dyDescent="0.25">
      <c r="D90" s="153"/>
      <c r="E90" s="154"/>
    </row>
    <row r="91" spans="1:41" x14ac:dyDescent="0.25">
      <c r="D91" s="155"/>
      <c r="E91" s="154"/>
      <c r="F91" s="24"/>
      <c r="G91" s="94"/>
    </row>
    <row r="92" spans="1:41" x14ac:dyDescent="0.25">
      <c r="B92" s="151"/>
      <c r="D92" s="24"/>
      <c r="E92" s="24"/>
      <c r="F92" s="24"/>
    </row>
    <row r="93" spans="1:41" x14ac:dyDescent="0.25">
      <c r="L93" s="94"/>
      <c r="N93" s="152"/>
    </row>
    <row r="94" spans="1:41" x14ac:dyDescent="0.25">
      <c r="L94" s="94"/>
      <c r="N94" s="152"/>
    </row>
    <row r="95" spans="1:41" x14ac:dyDescent="0.25">
      <c r="L95" s="94"/>
      <c r="N95" s="152"/>
    </row>
    <row r="96" spans="1:41" x14ac:dyDescent="0.25">
      <c r="L96" s="94"/>
      <c r="N96" s="152"/>
    </row>
    <row r="97" spans="12:14" x14ac:dyDescent="0.25">
      <c r="L97" s="94"/>
      <c r="N97" s="152"/>
    </row>
    <row r="98" spans="12:14" x14ac:dyDescent="0.25">
      <c r="L98" s="94"/>
      <c r="N98" s="152"/>
    </row>
    <row r="99" spans="12:14" x14ac:dyDescent="0.25">
      <c r="L99" s="94"/>
      <c r="N99" s="152"/>
    </row>
    <row r="100" spans="12:14" x14ac:dyDescent="0.25">
      <c r="L100" s="94"/>
      <c r="N100" s="152"/>
    </row>
    <row r="101" spans="12:14" x14ac:dyDescent="0.25">
      <c r="L101" s="94"/>
      <c r="N101" s="152"/>
    </row>
    <row r="102" spans="12:14" x14ac:dyDescent="0.25">
      <c r="L102" s="94"/>
      <c r="N102" s="152"/>
    </row>
    <row r="103" spans="12:14" x14ac:dyDescent="0.25">
      <c r="L103" s="94"/>
      <c r="N103" s="152"/>
    </row>
    <row r="104" spans="12:14" x14ac:dyDescent="0.25">
      <c r="L104" s="94"/>
      <c r="N104" s="152"/>
    </row>
    <row r="105" spans="12:14" x14ac:dyDescent="0.25">
      <c r="L105" s="94"/>
      <c r="N105" s="152"/>
    </row>
    <row r="106" spans="12:14" x14ac:dyDescent="0.25">
      <c r="L106" s="94"/>
      <c r="N106" s="152"/>
    </row>
    <row r="107" spans="12:14" x14ac:dyDescent="0.25">
      <c r="L107" s="94"/>
      <c r="N107" s="152"/>
    </row>
    <row r="108" spans="12:14" x14ac:dyDescent="0.25">
      <c r="L108" s="94"/>
      <c r="N108" s="152"/>
    </row>
    <row r="109" spans="12:14" x14ac:dyDescent="0.25">
      <c r="L109" s="94"/>
      <c r="N109" s="152"/>
    </row>
    <row r="110" spans="12:14" x14ac:dyDescent="0.25">
      <c r="L110" s="94"/>
      <c r="N110" s="152"/>
    </row>
    <row r="111" spans="12:14" x14ac:dyDescent="0.25">
      <c r="L111" s="94"/>
      <c r="N111" s="152"/>
    </row>
    <row r="112" spans="12:14" x14ac:dyDescent="0.25">
      <c r="L112" s="94"/>
      <c r="N112" s="152"/>
    </row>
    <row r="113" spans="12:14" x14ac:dyDescent="0.25">
      <c r="L113" s="94"/>
      <c r="N113" s="152"/>
    </row>
    <row r="114" spans="12:14" x14ac:dyDescent="0.25">
      <c r="L114" s="94"/>
      <c r="N114" s="152"/>
    </row>
    <row r="115" spans="12:14" x14ac:dyDescent="0.25">
      <c r="L115" s="94"/>
      <c r="N115" s="152"/>
    </row>
    <row r="116" spans="12:14" x14ac:dyDescent="0.25">
      <c r="L116" s="94"/>
      <c r="N116" s="152"/>
    </row>
    <row r="117" spans="12:14" x14ac:dyDescent="0.25">
      <c r="L117" s="94"/>
      <c r="N117" s="152"/>
    </row>
    <row r="118" spans="12:14" x14ac:dyDescent="0.25">
      <c r="L118" s="94"/>
      <c r="N118" s="152"/>
    </row>
    <row r="119" spans="12:14" x14ac:dyDescent="0.25">
      <c r="L119" s="94"/>
      <c r="N119" s="152"/>
    </row>
    <row r="120" spans="12:14" x14ac:dyDescent="0.25">
      <c r="L120" s="94"/>
      <c r="N120" s="152"/>
    </row>
    <row r="121" spans="12:14" x14ac:dyDescent="0.25">
      <c r="L121" s="94"/>
      <c r="N121" s="152"/>
    </row>
    <row r="122" spans="12:14" x14ac:dyDescent="0.25">
      <c r="L122" s="94"/>
      <c r="N122" s="152"/>
    </row>
    <row r="123" spans="12:14" x14ac:dyDescent="0.25">
      <c r="L123" s="94"/>
      <c r="N123" s="152"/>
    </row>
    <row r="124" spans="12:14" x14ac:dyDescent="0.25">
      <c r="L124" s="94"/>
      <c r="N124" s="152"/>
    </row>
    <row r="125" spans="12:14" x14ac:dyDescent="0.25">
      <c r="L125" s="94"/>
      <c r="N125" s="152"/>
    </row>
    <row r="126" spans="12:14" x14ac:dyDescent="0.25">
      <c r="L126" s="94"/>
      <c r="N126" s="152"/>
    </row>
    <row r="127" spans="12:14" x14ac:dyDescent="0.25">
      <c r="L127" s="94"/>
      <c r="N127" s="152"/>
    </row>
    <row r="128" spans="12:14" x14ac:dyDescent="0.25">
      <c r="L128" s="94"/>
      <c r="N128" s="152"/>
    </row>
    <row r="129" spans="12:14" x14ac:dyDescent="0.25">
      <c r="L129" s="94"/>
      <c r="N129" s="152"/>
    </row>
    <row r="130" spans="12:14" x14ac:dyDescent="0.25">
      <c r="L130" s="94"/>
      <c r="N130" s="152"/>
    </row>
    <row r="131" spans="12:14" x14ac:dyDescent="0.25">
      <c r="L131" s="94"/>
      <c r="N131" s="152"/>
    </row>
    <row r="132" spans="12:14" x14ac:dyDescent="0.25">
      <c r="L132" s="94"/>
      <c r="N132" s="152"/>
    </row>
    <row r="133" spans="12:14" x14ac:dyDescent="0.25">
      <c r="L133" s="94"/>
      <c r="N133" s="152"/>
    </row>
    <row r="134" spans="12:14" x14ac:dyDescent="0.25">
      <c r="L134" s="94"/>
      <c r="N134" s="152"/>
    </row>
  </sheetData>
  <mergeCells count="13">
    <mergeCell ref="C66:D66"/>
    <mergeCell ref="F34:J34"/>
    <mergeCell ref="K34:T34"/>
    <mergeCell ref="U34:Y34"/>
    <mergeCell ref="Z34:AE34"/>
    <mergeCell ref="AF34:AI34"/>
    <mergeCell ref="AJ34:AO34"/>
    <mergeCell ref="F2:J2"/>
    <mergeCell ref="K2:T2"/>
    <mergeCell ref="U2:Y2"/>
    <mergeCell ref="Z2:AE2"/>
    <mergeCell ref="AF2:AI2"/>
    <mergeCell ref="AJ2:AO2"/>
  </mergeCells>
  <hyperlinks>
    <hyperlink ref="U34:Y34" location="'CapEx Table'!A1" display="View Itemized Table" xr:uid="{B859EFA6-AF1E-4107-B6D8-7178B19DC2E6}"/>
    <hyperlink ref="Z34:AE34" location="'CapEx Table'!A1" display="View Itemized Table" xr:uid="{85C3461E-68D7-4C19-8504-BF03C654084F}"/>
    <hyperlink ref="AF34:AI34" location="'CapEx Table'!A1" display="View Itemized Table" xr:uid="{060ED094-6543-4D70-AC85-7D8E506FCAA2}"/>
    <hyperlink ref="AJ34:AO34" location="'CapEx Table'!A1" display="View Itemized Table" xr:uid="{23DC8108-71BD-437D-A6F4-AB36EEE0EC4B}"/>
  </hyperlink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34"/>
  <sheetViews>
    <sheetView topLeftCell="A16" zoomScale="90" zoomScaleNormal="90" workbookViewId="0">
      <selection activeCell="G104" sqref="G104"/>
    </sheetView>
  </sheetViews>
  <sheetFormatPr defaultRowHeight="15" x14ac:dyDescent="0.25"/>
  <cols>
    <col min="2" max="2" width="27.5703125" customWidth="1"/>
    <col min="3" max="3" width="14.140625" customWidth="1"/>
    <col min="4" max="4" width="11.42578125" bestFit="1" customWidth="1"/>
    <col min="5" max="5" width="14.140625" customWidth="1"/>
    <col min="6" max="10" width="14.42578125" customWidth="1"/>
    <col min="11" max="11" width="15.85546875" customWidth="1"/>
    <col min="12" max="17" width="12.85546875" customWidth="1"/>
    <col min="18" max="18" width="11.28515625" customWidth="1"/>
    <col min="19" max="25" width="12.85546875" customWidth="1"/>
    <col min="26" max="31" width="13.5703125" customWidth="1"/>
    <col min="32" max="35" width="15.140625" customWidth="1"/>
    <col min="36" max="41" width="14.5703125" customWidth="1"/>
  </cols>
  <sheetData>
    <row r="1" spans="1:41" ht="15.75" thickBot="1" x14ac:dyDescent="0.3">
      <c r="A1" s="81" t="s">
        <v>1</v>
      </c>
      <c r="C1" t="s">
        <v>0</v>
      </c>
    </row>
    <row r="2" spans="1:41" ht="49.5" customHeight="1" x14ac:dyDescent="0.25">
      <c r="F2" s="157" t="s">
        <v>119</v>
      </c>
      <c r="G2" s="157"/>
      <c r="H2" s="157"/>
      <c r="I2" s="157"/>
      <c r="J2" s="157"/>
      <c r="K2" s="158" t="s">
        <v>9</v>
      </c>
      <c r="L2" s="158"/>
      <c r="M2" s="158"/>
      <c r="N2" s="158"/>
      <c r="O2" s="158"/>
      <c r="P2" s="158"/>
      <c r="Q2" s="158"/>
      <c r="R2" s="158"/>
      <c r="S2" s="158"/>
      <c r="T2" s="158"/>
      <c r="U2" s="159" t="s">
        <v>10</v>
      </c>
      <c r="V2" s="160"/>
      <c r="W2" s="160"/>
      <c r="X2" s="160"/>
      <c r="Y2" s="161"/>
      <c r="Z2" s="160" t="s">
        <v>11</v>
      </c>
      <c r="AA2" s="160"/>
      <c r="AB2" s="160"/>
      <c r="AC2" s="160"/>
      <c r="AD2" s="160"/>
      <c r="AE2" s="160"/>
      <c r="AF2" s="162" t="s">
        <v>105</v>
      </c>
      <c r="AG2" s="163"/>
      <c r="AH2" s="163"/>
      <c r="AI2" s="164"/>
      <c r="AJ2" s="162" t="s">
        <v>112</v>
      </c>
      <c r="AK2" s="163"/>
      <c r="AL2" s="163"/>
      <c r="AM2" s="163"/>
      <c r="AN2" s="163"/>
      <c r="AO2" s="164"/>
    </row>
    <row r="3" spans="1:41" ht="82.5" customHeight="1" thickBot="1" x14ac:dyDescent="0.3">
      <c r="F3" s="87" t="s">
        <v>122</v>
      </c>
      <c r="G3" s="82" t="s">
        <v>124</v>
      </c>
      <c r="H3" s="82" t="s">
        <v>125</v>
      </c>
      <c r="I3" s="82" t="s">
        <v>126</v>
      </c>
      <c r="J3" s="88" t="s">
        <v>127</v>
      </c>
      <c r="K3" s="60" t="s">
        <v>128</v>
      </c>
      <c r="L3" s="61" t="s">
        <v>129</v>
      </c>
      <c r="M3" s="61" t="s">
        <v>130</v>
      </c>
      <c r="N3" s="61" t="s">
        <v>131</v>
      </c>
      <c r="O3" s="61" t="s">
        <v>132</v>
      </c>
      <c r="P3" s="61" t="s">
        <v>133</v>
      </c>
      <c r="Q3" s="61" t="s">
        <v>134</v>
      </c>
      <c r="R3" s="61" t="s">
        <v>135</v>
      </c>
      <c r="S3" s="61" t="s">
        <v>136</v>
      </c>
      <c r="T3" s="62" t="s">
        <v>137</v>
      </c>
      <c r="U3" s="34" t="s">
        <v>90</v>
      </c>
      <c r="V3" s="35" t="s">
        <v>91</v>
      </c>
      <c r="W3" s="35" t="s">
        <v>92</v>
      </c>
      <c r="X3" s="35" t="s">
        <v>93</v>
      </c>
      <c r="Y3" s="77" t="s">
        <v>94</v>
      </c>
      <c r="Z3" s="61" t="s">
        <v>98</v>
      </c>
      <c r="AA3" s="61" t="s">
        <v>99</v>
      </c>
      <c r="AB3" s="61" t="s">
        <v>100</v>
      </c>
      <c r="AC3" s="61" t="s">
        <v>101</v>
      </c>
      <c r="AD3" s="61" t="s">
        <v>102</v>
      </c>
      <c r="AE3" s="61" t="s">
        <v>138</v>
      </c>
      <c r="AF3" s="60" t="s">
        <v>108</v>
      </c>
      <c r="AG3" s="61" t="s">
        <v>109</v>
      </c>
      <c r="AH3" s="61" t="s">
        <v>106</v>
      </c>
      <c r="AI3" s="62" t="s">
        <v>107</v>
      </c>
      <c r="AJ3" s="60" t="s">
        <v>113</v>
      </c>
      <c r="AK3" s="61" t="s">
        <v>114</v>
      </c>
      <c r="AL3" s="75" t="s">
        <v>115</v>
      </c>
      <c r="AM3" s="75" t="s">
        <v>116</v>
      </c>
      <c r="AN3" s="75" t="s">
        <v>117</v>
      </c>
      <c r="AO3" s="76" t="s">
        <v>118</v>
      </c>
    </row>
    <row r="4" spans="1:41" x14ac:dyDescent="0.25">
      <c r="B4" s="2" t="s">
        <v>2</v>
      </c>
      <c r="C4" s="2"/>
      <c r="D4" s="2"/>
      <c r="E4" s="83" t="s">
        <v>142</v>
      </c>
      <c r="F4" s="11"/>
      <c r="G4" s="14"/>
      <c r="H4" s="14"/>
      <c r="I4" s="14"/>
      <c r="J4" s="15"/>
      <c r="K4" s="11"/>
      <c r="L4" s="14"/>
      <c r="M4" s="14"/>
      <c r="N4" s="14"/>
      <c r="O4" s="14"/>
      <c r="P4" s="14"/>
      <c r="Q4" s="14"/>
      <c r="R4" s="14"/>
      <c r="S4" s="14"/>
      <c r="T4" s="15"/>
      <c r="U4" s="11"/>
      <c r="V4" s="14"/>
      <c r="W4" s="14"/>
      <c r="X4" s="14"/>
      <c r="Y4" s="15"/>
      <c r="Z4" s="14"/>
      <c r="AA4" s="14"/>
      <c r="AB4" s="14"/>
      <c r="AC4" s="14"/>
      <c r="AD4" s="14"/>
      <c r="AE4" s="14"/>
      <c r="AF4" s="11"/>
      <c r="AG4" s="14"/>
      <c r="AH4" s="14"/>
      <c r="AI4" s="15"/>
      <c r="AJ4" s="11"/>
      <c r="AK4" s="14"/>
      <c r="AL4" s="14"/>
      <c r="AM4" s="14"/>
      <c r="AN4" s="14"/>
      <c r="AO4" s="15"/>
    </row>
    <row r="5" spans="1:41" s="2" customFormat="1" x14ac:dyDescent="0.25">
      <c r="A5" s="22" t="s">
        <v>4</v>
      </c>
      <c r="B5" s="4" t="s">
        <v>3</v>
      </c>
      <c r="C5" s="23" t="s">
        <v>5</v>
      </c>
      <c r="D5" s="4"/>
      <c r="E5" s="84"/>
      <c r="F5" s="12"/>
      <c r="G5" s="18"/>
      <c r="H5" s="18"/>
      <c r="I5" s="18"/>
      <c r="J5" s="19"/>
      <c r="K5" s="12"/>
      <c r="L5" s="18"/>
      <c r="M5" s="18"/>
      <c r="N5" s="18"/>
      <c r="O5" s="18"/>
      <c r="P5" s="18"/>
      <c r="Q5" s="18"/>
      <c r="R5" s="18"/>
      <c r="S5" s="18"/>
      <c r="T5" s="19"/>
      <c r="U5" s="12"/>
      <c r="V5" s="18"/>
      <c r="W5" s="18"/>
      <c r="X5" s="18"/>
      <c r="Y5" s="19"/>
      <c r="Z5" s="18"/>
      <c r="AA5" s="18"/>
      <c r="AB5" s="18"/>
      <c r="AC5" s="18"/>
      <c r="AD5" s="18"/>
      <c r="AE5" s="18"/>
      <c r="AF5" s="12"/>
      <c r="AG5" s="18"/>
      <c r="AH5" s="18"/>
      <c r="AI5" s="19"/>
      <c r="AJ5" s="12"/>
      <c r="AK5" s="18"/>
      <c r="AL5" s="18"/>
      <c r="AM5" s="18"/>
      <c r="AN5" s="18"/>
      <c r="AO5" s="19"/>
    </row>
    <row r="6" spans="1:41" s="25" customFormat="1" x14ac:dyDescent="0.25">
      <c r="A6" s="25" t="s">
        <v>5</v>
      </c>
      <c r="B6" s="3" t="s">
        <v>6</v>
      </c>
      <c r="C6" s="3" t="s">
        <v>7</v>
      </c>
      <c r="D6" s="3" t="s">
        <v>8</v>
      </c>
      <c r="E6" s="113"/>
      <c r="F6" s="114"/>
      <c r="G6" s="115"/>
      <c r="H6" s="115"/>
      <c r="I6" s="115"/>
      <c r="J6" s="116"/>
      <c r="K6" s="114"/>
      <c r="L6" s="115"/>
      <c r="M6" s="115"/>
      <c r="N6" s="115"/>
      <c r="O6" s="115"/>
      <c r="P6" s="115"/>
      <c r="Q6" s="115"/>
      <c r="R6" s="115"/>
      <c r="S6" s="115"/>
      <c r="T6" s="116"/>
      <c r="U6" s="114"/>
      <c r="V6" s="115"/>
      <c r="W6" s="115"/>
      <c r="X6" s="115"/>
      <c r="Y6" s="116"/>
      <c r="Z6" s="115"/>
      <c r="AA6" s="115"/>
      <c r="AB6" s="115"/>
      <c r="AC6" s="115"/>
      <c r="AD6" s="115"/>
      <c r="AE6" s="115"/>
      <c r="AF6" s="117"/>
      <c r="AG6" s="116"/>
      <c r="AH6" s="116"/>
      <c r="AI6" s="116"/>
      <c r="AJ6" s="117"/>
      <c r="AK6" s="116"/>
      <c r="AL6" s="116"/>
      <c r="AM6" s="116"/>
      <c r="AN6" s="116"/>
      <c r="AO6" s="116"/>
    </row>
    <row r="7" spans="1:41" s="25" customFormat="1" x14ac:dyDescent="0.25">
      <c r="A7" s="25" t="s">
        <v>5</v>
      </c>
      <c r="B7" s="25" t="s">
        <v>72</v>
      </c>
      <c r="C7" t="s">
        <v>73</v>
      </c>
      <c r="D7" s="136">
        <v>0.96</v>
      </c>
      <c r="E7" s="112">
        <v>19339.629513876011</v>
      </c>
      <c r="F7" s="89">
        <v>19339.629513876011</v>
      </c>
      <c r="G7" s="118">
        <v>0</v>
      </c>
      <c r="H7" s="118">
        <v>0</v>
      </c>
      <c r="I7" s="118">
        <v>0</v>
      </c>
      <c r="J7" s="119">
        <v>0</v>
      </c>
      <c r="K7" s="120">
        <v>0</v>
      </c>
      <c r="L7" s="118">
        <v>0</v>
      </c>
      <c r="M7" s="118">
        <v>0</v>
      </c>
      <c r="N7" s="118">
        <v>0</v>
      </c>
      <c r="O7" s="118">
        <v>0</v>
      </c>
      <c r="P7" s="118">
        <v>0</v>
      </c>
      <c r="Q7" s="118">
        <v>0</v>
      </c>
      <c r="R7" s="118">
        <v>0</v>
      </c>
      <c r="S7" s="118">
        <v>0</v>
      </c>
      <c r="T7" s="119">
        <v>0</v>
      </c>
      <c r="U7" s="120">
        <v>0</v>
      </c>
      <c r="V7" s="120">
        <v>0</v>
      </c>
      <c r="W7" s="120">
        <v>0</v>
      </c>
      <c r="X7" s="120">
        <v>0</v>
      </c>
      <c r="Y7" s="121">
        <v>0</v>
      </c>
      <c r="Z7" s="118">
        <v>0</v>
      </c>
      <c r="AA7" s="120">
        <v>0</v>
      </c>
      <c r="AB7" s="120">
        <v>0</v>
      </c>
      <c r="AC7" s="120">
        <v>0</v>
      </c>
      <c r="AD7" s="120">
        <v>0</v>
      </c>
      <c r="AE7" s="120">
        <v>0</v>
      </c>
      <c r="AF7" s="120">
        <v>0</v>
      </c>
      <c r="AG7" s="120">
        <v>0</v>
      </c>
      <c r="AH7" s="120">
        <v>0</v>
      </c>
      <c r="AI7" s="121">
        <v>0</v>
      </c>
      <c r="AJ7" s="120">
        <v>0</v>
      </c>
      <c r="AK7" s="120">
        <v>0</v>
      </c>
      <c r="AL7" s="120">
        <v>0</v>
      </c>
      <c r="AM7" s="120">
        <v>0</v>
      </c>
      <c r="AN7" s="120">
        <v>0</v>
      </c>
      <c r="AO7" s="121">
        <v>0</v>
      </c>
    </row>
    <row r="8" spans="1:41" s="25" customFormat="1" x14ac:dyDescent="0.25">
      <c r="B8" s="25" t="s">
        <v>74</v>
      </c>
      <c r="C8" t="s">
        <v>75</v>
      </c>
      <c r="D8" s="136">
        <v>4.833333333333333</v>
      </c>
      <c r="E8" s="112">
        <v>75731.959709043804</v>
      </c>
      <c r="F8" s="89">
        <v>75731.959709043804</v>
      </c>
      <c r="G8" s="118">
        <v>0</v>
      </c>
      <c r="H8" s="118">
        <v>0</v>
      </c>
      <c r="I8" s="118">
        <v>0</v>
      </c>
      <c r="J8" s="119">
        <v>0</v>
      </c>
      <c r="K8" s="120">
        <v>0</v>
      </c>
      <c r="L8" s="118">
        <v>0</v>
      </c>
      <c r="M8" s="118">
        <v>0</v>
      </c>
      <c r="N8" s="118">
        <v>0</v>
      </c>
      <c r="O8" s="118">
        <v>0</v>
      </c>
      <c r="P8" s="118">
        <v>0</v>
      </c>
      <c r="Q8" s="118">
        <v>0</v>
      </c>
      <c r="R8" s="118">
        <v>0</v>
      </c>
      <c r="S8" s="118">
        <v>0</v>
      </c>
      <c r="T8" s="119">
        <v>0</v>
      </c>
      <c r="U8" s="120">
        <v>0</v>
      </c>
      <c r="V8" s="120">
        <v>0</v>
      </c>
      <c r="W8" s="120">
        <v>0</v>
      </c>
      <c r="X8" s="120">
        <v>0</v>
      </c>
      <c r="Y8" s="121">
        <v>0</v>
      </c>
      <c r="Z8" s="118">
        <v>0</v>
      </c>
      <c r="AA8" s="120">
        <v>0</v>
      </c>
      <c r="AB8" s="120">
        <v>0</v>
      </c>
      <c r="AC8" s="120">
        <v>0</v>
      </c>
      <c r="AD8" s="120">
        <v>0</v>
      </c>
      <c r="AE8" s="120">
        <v>0</v>
      </c>
      <c r="AF8" s="120">
        <v>0</v>
      </c>
      <c r="AG8" s="120">
        <v>0</v>
      </c>
      <c r="AH8" s="120">
        <v>0</v>
      </c>
      <c r="AI8" s="121">
        <v>0</v>
      </c>
      <c r="AJ8" s="120">
        <v>0</v>
      </c>
      <c r="AK8" s="120">
        <v>0</v>
      </c>
      <c r="AL8" s="120">
        <v>0</v>
      </c>
      <c r="AM8" s="120">
        <v>0</v>
      </c>
      <c r="AN8" s="120">
        <v>0</v>
      </c>
      <c r="AO8" s="121">
        <v>0</v>
      </c>
    </row>
    <row r="9" spans="1:41" s="25" customFormat="1" x14ac:dyDescent="0.25">
      <c r="C9"/>
      <c r="D9" s="137" t="s">
        <v>5</v>
      </c>
      <c r="E9" s="122">
        <v>0</v>
      </c>
      <c r="F9" s="123">
        <v>0</v>
      </c>
      <c r="G9" s="124">
        <v>0</v>
      </c>
      <c r="H9" s="124">
        <v>0</v>
      </c>
      <c r="I9" s="124">
        <v>0</v>
      </c>
      <c r="J9" s="125">
        <v>0</v>
      </c>
      <c r="K9" s="126">
        <v>0</v>
      </c>
      <c r="L9" s="124">
        <v>0</v>
      </c>
      <c r="M9" s="124">
        <v>0</v>
      </c>
      <c r="N9" s="124">
        <v>0</v>
      </c>
      <c r="O9" s="124">
        <v>0</v>
      </c>
      <c r="P9" s="124">
        <v>0</v>
      </c>
      <c r="Q9" s="124">
        <v>0</v>
      </c>
      <c r="R9" s="124">
        <v>0</v>
      </c>
      <c r="S9" s="124">
        <v>0</v>
      </c>
      <c r="T9" s="125">
        <v>0</v>
      </c>
      <c r="U9" s="126">
        <v>0</v>
      </c>
      <c r="V9" s="126">
        <v>0</v>
      </c>
      <c r="W9" s="126">
        <v>0</v>
      </c>
      <c r="X9" s="126">
        <v>0</v>
      </c>
      <c r="Y9" s="127">
        <v>0</v>
      </c>
      <c r="Z9" s="124">
        <v>0</v>
      </c>
      <c r="AA9" s="126">
        <v>0</v>
      </c>
      <c r="AB9" s="126">
        <v>0</v>
      </c>
      <c r="AC9" s="126">
        <v>0</v>
      </c>
      <c r="AD9" s="126">
        <v>0</v>
      </c>
      <c r="AE9" s="126">
        <v>0</v>
      </c>
      <c r="AF9" s="126">
        <v>0</v>
      </c>
      <c r="AG9" s="126">
        <v>0</v>
      </c>
      <c r="AH9" s="126">
        <v>0</v>
      </c>
      <c r="AI9" s="127">
        <v>0</v>
      </c>
      <c r="AJ9" s="126">
        <v>0</v>
      </c>
      <c r="AK9" s="126">
        <v>0</v>
      </c>
      <c r="AL9" s="126">
        <v>0</v>
      </c>
      <c r="AM9" s="126">
        <v>0</v>
      </c>
      <c r="AN9" s="126">
        <v>0</v>
      </c>
      <c r="AO9" s="127">
        <v>0</v>
      </c>
    </row>
    <row r="10" spans="1:41" s="25" customFormat="1" x14ac:dyDescent="0.25">
      <c r="A10" s="25" t="s">
        <v>12</v>
      </c>
      <c r="B10" s="2" t="s">
        <v>13</v>
      </c>
      <c r="C10"/>
      <c r="D10" s="137" t="s">
        <v>5</v>
      </c>
      <c r="E10" s="122">
        <v>0</v>
      </c>
      <c r="F10" s="123">
        <v>0</v>
      </c>
      <c r="G10" s="124">
        <v>0</v>
      </c>
      <c r="H10" s="124">
        <v>0</v>
      </c>
      <c r="I10" s="124">
        <v>0</v>
      </c>
      <c r="J10" s="125">
        <v>0</v>
      </c>
      <c r="K10" s="126">
        <v>0</v>
      </c>
      <c r="L10" s="124">
        <v>0</v>
      </c>
      <c r="M10" s="124">
        <v>0</v>
      </c>
      <c r="N10" s="124">
        <v>0</v>
      </c>
      <c r="O10" s="124">
        <v>0</v>
      </c>
      <c r="P10" s="124">
        <v>0</v>
      </c>
      <c r="Q10" s="124">
        <v>0</v>
      </c>
      <c r="R10" s="124">
        <v>0</v>
      </c>
      <c r="S10" s="124">
        <v>0</v>
      </c>
      <c r="T10" s="125">
        <v>0</v>
      </c>
      <c r="U10" s="126">
        <v>0</v>
      </c>
      <c r="V10" s="126">
        <v>0</v>
      </c>
      <c r="W10" s="126">
        <v>0</v>
      </c>
      <c r="X10" s="126">
        <v>0</v>
      </c>
      <c r="Y10" s="127">
        <v>0</v>
      </c>
      <c r="Z10" s="124">
        <v>0</v>
      </c>
      <c r="AA10" s="126">
        <v>0</v>
      </c>
      <c r="AB10" s="126">
        <v>0</v>
      </c>
      <c r="AC10" s="126">
        <v>0</v>
      </c>
      <c r="AD10" s="126">
        <v>0</v>
      </c>
      <c r="AE10" s="126">
        <v>0</v>
      </c>
      <c r="AF10" s="126">
        <v>0</v>
      </c>
      <c r="AG10" s="126">
        <v>0</v>
      </c>
      <c r="AH10" s="126">
        <v>0</v>
      </c>
      <c r="AI10" s="127">
        <v>0</v>
      </c>
      <c r="AJ10" s="126">
        <v>0</v>
      </c>
      <c r="AK10" s="126">
        <v>0</v>
      </c>
      <c r="AL10" s="126">
        <v>0</v>
      </c>
      <c r="AM10" s="126">
        <v>0</v>
      </c>
      <c r="AN10" s="126">
        <v>0</v>
      </c>
      <c r="AO10" s="127">
        <v>0</v>
      </c>
    </row>
    <row r="11" spans="1:41" s="25" customFormat="1" x14ac:dyDescent="0.25">
      <c r="B11" s="25" t="s">
        <v>76</v>
      </c>
      <c r="C11" t="s">
        <v>140</v>
      </c>
      <c r="D11" s="136">
        <v>4.8</v>
      </c>
      <c r="E11" s="112">
        <v>34535.052703349989</v>
      </c>
      <c r="F11" s="89">
        <v>0</v>
      </c>
      <c r="G11" s="118">
        <v>34535.052703349989</v>
      </c>
      <c r="H11" s="118">
        <v>0</v>
      </c>
      <c r="I11" s="118">
        <v>0</v>
      </c>
      <c r="J11" s="119">
        <v>0</v>
      </c>
      <c r="K11" s="120">
        <v>0</v>
      </c>
      <c r="L11" s="118">
        <v>0</v>
      </c>
      <c r="M11" s="118">
        <v>0</v>
      </c>
      <c r="N11" s="118">
        <v>0</v>
      </c>
      <c r="O11" s="118">
        <v>0</v>
      </c>
      <c r="P11" s="118">
        <v>0</v>
      </c>
      <c r="Q11" s="118">
        <v>0</v>
      </c>
      <c r="R11" s="128">
        <v>0</v>
      </c>
      <c r="S11" s="118">
        <v>0</v>
      </c>
      <c r="T11" s="119">
        <v>0</v>
      </c>
      <c r="U11" s="120">
        <v>0</v>
      </c>
      <c r="V11" s="120">
        <v>0</v>
      </c>
      <c r="W11" s="120">
        <v>0</v>
      </c>
      <c r="X11" s="120">
        <v>0</v>
      </c>
      <c r="Y11" s="121">
        <v>0</v>
      </c>
      <c r="Z11" s="118">
        <v>0</v>
      </c>
      <c r="AA11" s="120">
        <v>0</v>
      </c>
      <c r="AB11" s="120">
        <v>0</v>
      </c>
      <c r="AC11" s="120">
        <v>0</v>
      </c>
      <c r="AD11" s="120">
        <v>0</v>
      </c>
      <c r="AE11" s="120">
        <v>0</v>
      </c>
      <c r="AF11" s="120">
        <v>0</v>
      </c>
      <c r="AG11" s="120">
        <v>0</v>
      </c>
      <c r="AH11" s="120">
        <v>0</v>
      </c>
      <c r="AI11" s="121">
        <v>0</v>
      </c>
      <c r="AJ11" s="120">
        <v>0</v>
      </c>
      <c r="AK11" s="120">
        <v>0</v>
      </c>
      <c r="AL11" s="120">
        <v>0</v>
      </c>
      <c r="AM11" s="120">
        <v>0</v>
      </c>
      <c r="AN11" s="120">
        <v>0</v>
      </c>
      <c r="AO11" s="121">
        <v>0</v>
      </c>
    </row>
    <row r="12" spans="1:41" s="25" customFormat="1" x14ac:dyDescent="0.25">
      <c r="B12" s="25" t="s">
        <v>77</v>
      </c>
      <c r="C12" t="s">
        <v>139</v>
      </c>
      <c r="D12" s="136">
        <v>6</v>
      </c>
      <c r="E12" s="112">
        <v>59572.965913278626</v>
      </c>
      <c r="F12" s="89">
        <v>0</v>
      </c>
      <c r="G12" s="118">
        <v>59572.965913278626</v>
      </c>
      <c r="H12" s="118">
        <v>0</v>
      </c>
      <c r="I12" s="118">
        <v>0</v>
      </c>
      <c r="J12" s="119">
        <v>0</v>
      </c>
      <c r="K12" s="120">
        <v>0</v>
      </c>
      <c r="L12" s="118">
        <v>0</v>
      </c>
      <c r="M12" s="118">
        <v>0</v>
      </c>
      <c r="N12" s="118">
        <v>0</v>
      </c>
      <c r="O12" s="118">
        <v>0</v>
      </c>
      <c r="P12" s="118">
        <v>0</v>
      </c>
      <c r="Q12" s="118">
        <v>0</v>
      </c>
      <c r="R12" s="128">
        <v>0</v>
      </c>
      <c r="S12" s="118">
        <v>0</v>
      </c>
      <c r="T12" s="119">
        <v>0</v>
      </c>
      <c r="U12" s="120">
        <v>0</v>
      </c>
      <c r="V12" s="120">
        <v>0</v>
      </c>
      <c r="W12" s="120">
        <v>0</v>
      </c>
      <c r="X12" s="120">
        <v>0</v>
      </c>
      <c r="Y12" s="121">
        <v>0</v>
      </c>
      <c r="Z12" s="118">
        <v>0</v>
      </c>
      <c r="AA12" s="120">
        <v>0</v>
      </c>
      <c r="AB12" s="120">
        <v>0</v>
      </c>
      <c r="AC12" s="120">
        <v>0</v>
      </c>
      <c r="AD12" s="120">
        <v>0</v>
      </c>
      <c r="AE12" s="120">
        <v>0</v>
      </c>
      <c r="AF12" s="120">
        <v>0</v>
      </c>
      <c r="AG12" s="120">
        <v>0</v>
      </c>
      <c r="AH12" s="120">
        <v>0</v>
      </c>
      <c r="AI12" s="121">
        <v>0</v>
      </c>
      <c r="AJ12" s="120">
        <v>0</v>
      </c>
      <c r="AK12" s="120">
        <v>0</v>
      </c>
      <c r="AL12" s="120">
        <v>0</v>
      </c>
      <c r="AM12" s="120">
        <v>0</v>
      </c>
      <c r="AN12" s="120">
        <v>0</v>
      </c>
      <c r="AO12" s="121">
        <v>0</v>
      </c>
    </row>
    <row r="13" spans="1:41" s="25" customFormat="1" x14ac:dyDescent="0.25">
      <c r="B13" s="25" t="s">
        <v>78</v>
      </c>
      <c r="C13" t="s">
        <v>79</v>
      </c>
      <c r="D13" s="136">
        <v>10.08</v>
      </c>
      <c r="E13" s="112">
        <v>87450.025228956467</v>
      </c>
      <c r="F13" s="89">
        <v>0</v>
      </c>
      <c r="G13" s="118">
        <v>0</v>
      </c>
      <c r="H13" s="118">
        <v>69376.017756263856</v>
      </c>
      <c r="I13" s="118">
        <v>0</v>
      </c>
      <c r="J13" s="119">
        <v>0</v>
      </c>
      <c r="K13" s="120">
        <v>0</v>
      </c>
      <c r="L13" s="118">
        <v>0</v>
      </c>
      <c r="M13" s="118">
        <v>0</v>
      </c>
      <c r="N13" s="118">
        <v>0</v>
      </c>
      <c r="O13" s="118">
        <v>0</v>
      </c>
      <c r="P13" s="118">
        <v>0</v>
      </c>
      <c r="Q13" s="118">
        <v>0</v>
      </c>
      <c r="R13" s="128">
        <v>18074.007472692607</v>
      </c>
      <c r="S13" s="118">
        <v>0</v>
      </c>
      <c r="T13" s="119">
        <v>0</v>
      </c>
      <c r="U13" s="120">
        <v>0</v>
      </c>
      <c r="V13" s="120">
        <v>0</v>
      </c>
      <c r="W13" s="120">
        <v>0</v>
      </c>
      <c r="X13" s="120">
        <v>0</v>
      </c>
      <c r="Y13" s="121">
        <v>0</v>
      </c>
      <c r="Z13" s="118">
        <v>0</v>
      </c>
      <c r="AA13" s="120">
        <v>0</v>
      </c>
      <c r="AB13" s="120">
        <v>0</v>
      </c>
      <c r="AC13" s="120">
        <v>0</v>
      </c>
      <c r="AD13" s="120">
        <v>0</v>
      </c>
      <c r="AE13" s="120">
        <v>0</v>
      </c>
      <c r="AF13" s="120">
        <v>0</v>
      </c>
      <c r="AG13" s="120">
        <v>0</v>
      </c>
      <c r="AH13" s="120">
        <v>0</v>
      </c>
      <c r="AI13" s="121">
        <v>0</v>
      </c>
      <c r="AJ13" s="120">
        <v>0</v>
      </c>
      <c r="AK13" s="120">
        <v>0</v>
      </c>
      <c r="AL13" s="120">
        <v>0</v>
      </c>
      <c r="AM13" s="120">
        <v>0</v>
      </c>
      <c r="AN13" s="120">
        <v>0</v>
      </c>
      <c r="AO13" s="121">
        <v>0</v>
      </c>
    </row>
    <row r="14" spans="1:41" s="25" customFormat="1" x14ac:dyDescent="0.25">
      <c r="B14" s="25" t="s">
        <v>80</v>
      </c>
      <c r="C14" t="s">
        <v>81</v>
      </c>
      <c r="D14" s="136">
        <v>6</v>
      </c>
      <c r="E14" s="112">
        <v>70988.71944577487</v>
      </c>
      <c r="F14" s="89">
        <v>0</v>
      </c>
      <c r="G14" s="118">
        <v>0</v>
      </c>
      <c r="H14" s="118">
        <v>0</v>
      </c>
      <c r="I14" s="118">
        <v>0</v>
      </c>
      <c r="J14" s="119">
        <v>70988.71944577487</v>
      </c>
      <c r="K14" s="120">
        <v>0</v>
      </c>
      <c r="L14" s="118">
        <v>0</v>
      </c>
      <c r="M14" s="118">
        <v>0</v>
      </c>
      <c r="N14" s="118">
        <v>0</v>
      </c>
      <c r="O14" s="118">
        <v>0</v>
      </c>
      <c r="P14" s="118">
        <v>0</v>
      </c>
      <c r="Q14" s="118">
        <v>0</v>
      </c>
      <c r="R14" s="128">
        <v>0</v>
      </c>
      <c r="S14" s="118">
        <v>0</v>
      </c>
      <c r="T14" s="119">
        <v>0</v>
      </c>
      <c r="U14" s="120">
        <v>0</v>
      </c>
      <c r="V14" s="120">
        <v>0</v>
      </c>
      <c r="W14" s="120">
        <v>0</v>
      </c>
      <c r="X14" s="120">
        <v>0</v>
      </c>
      <c r="Y14" s="121">
        <v>0</v>
      </c>
      <c r="Z14" s="118">
        <v>0</v>
      </c>
      <c r="AA14" s="120">
        <v>0</v>
      </c>
      <c r="AB14" s="120">
        <v>0</v>
      </c>
      <c r="AC14" s="120">
        <v>0</v>
      </c>
      <c r="AD14" s="120">
        <v>0</v>
      </c>
      <c r="AE14" s="120">
        <v>0</v>
      </c>
      <c r="AF14" s="120">
        <v>0</v>
      </c>
      <c r="AG14" s="120">
        <v>0</v>
      </c>
      <c r="AH14" s="120">
        <v>0</v>
      </c>
      <c r="AI14" s="121">
        <v>0</v>
      </c>
      <c r="AJ14" s="120">
        <v>0</v>
      </c>
      <c r="AK14" s="120">
        <v>0</v>
      </c>
      <c r="AL14" s="120">
        <v>0</v>
      </c>
      <c r="AM14" s="120">
        <v>0</v>
      </c>
      <c r="AN14" s="120">
        <v>0</v>
      </c>
      <c r="AO14" s="121">
        <v>0</v>
      </c>
    </row>
    <row r="15" spans="1:41" s="25" customFormat="1" x14ac:dyDescent="0.25">
      <c r="B15" s="25" t="s">
        <v>80</v>
      </c>
      <c r="C15" t="s">
        <v>143</v>
      </c>
      <c r="D15" s="136">
        <v>4</v>
      </c>
      <c r="E15" s="112">
        <v>41569.970846625023</v>
      </c>
      <c r="F15" s="89">
        <v>0</v>
      </c>
      <c r="G15" s="118">
        <v>0</v>
      </c>
      <c r="H15" s="118">
        <v>0</v>
      </c>
      <c r="I15" s="118">
        <v>0</v>
      </c>
      <c r="J15" s="119">
        <v>41569.970846625023</v>
      </c>
      <c r="K15" s="129">
        <v>0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28">
        <v>0</v>
      </c>
      <c r="S15" s="118">
        <v>0</v>
      </c>
      <c r="T15" s="119">
        <v>0</v>
      </c>
      <c r="U15" s="120">
        <v>0</v>
      </c>
      <c r="V15" s="120">
        <v>0</v>
      </c>
      <c r="W15" s="120">
        <v>0</v>
      </c>
      <c r="X15" s="120">
        <v>0</v>
      </c>
      <c r="Y15" s="121">
        <v>0</v>
      </c>
      <c r="Z15" s="118">
        <v>0</v>
      </c>
      <c r="AA15" s="120">
        <v>0</v>
      </c>
      <c r="AB15" s="120">
        <v>0</v>
      </c>
      <c r="AC15" s="120">
        <v>0</v>
      </c>
      <c r="AD15" s="120">
        <v>0</v>
      </c>
      <c r="AE15" s="120">
        <v>0</v>
      </c>
      <c r="AF15" s="120">
        <v>0</v>
      </c>
      <c r="AG15" s="120">
        <v>0</v>
      </c>
      <c r="AH15" s="120">
        <v>0</v>
      </c>
      <c r="AI15" s="121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1">
        <v>0</v>
      </c>
    </row>
    <row r="16" spans="1:41" s="25" customFormat="1" x14ac:dyDescent="0.25">
      <c r="B16" s="25" t="s">
        <v>82</v>
      </c>
      <c r="C16" t="s">
        <v>83</v>
      </c>
      <c r="D16" s="136">
        <v>7.166666666666667</v>
      </c>
      <c r="E16" s="112">
        <v>48085.797302661347</v>
      </c>
      <c r="F16" s="89">
        <v>0</v>
      </c>
      <c r="G16" s="118">
        <v>0</v>
      </c>
      <c r="H16" s="118">
        <v>0</v>
      </c>
      <c r="I16" s="118">
        <v>6963.5030651538609</v>
      </c>
      <c r="J16" s="119">
        <v>0</v>
      </c>
      <c r="K16" s="120">
        <v>27052.457950957501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18">
        <v>0</v>
      </c>
      <c r="T16" s="119">
        <v>14069.836286549988</v>
      </c>
      <c r="U16" s="120">
        <v>0</v>
      </c>
      <c r="V16" s="120">
        <v>0</v>
      </c>
      <c r="W16" s="120">
        <v>0</v>
      </c>
      <c r="X16" s="120">
        <v>0</v>
      </c>
      <c r="Y16" s="121">
        <v>0</v>
      </c>
      <c r="Z16" s="118">
        <v>0</v>
      </c>
      <c r="AA16" s="120">
        <v>0</v>
      </c>
      <c r="AB16" s="120">
        <v>0</v>
      </c>
      <c r="AC16" s="120">
        <v>0</v>
      </c>
      <c r="AD16" s="120">
        <v>0</v>
      </c>
      <c r="AE16" s="120">
        <v>0</v>
      </c>
      <c r="AF16" s="120">
        <v>0</v>
      </c>
      <c r="AG16" s="120">
        <v>0</v>
      </c>
      <c r="AH16" s="120">
        <v>0</v>
      </c>
      <c r="AI16" s="121">
        <v>0</v>
      </c>
      <c r="AJ16" s="120">
        <v>0</v>
      </c>
      <c r="AK16" s="120">
        <v>0</v>
      </c>
      <c r="AL16" s="120">
        <v>0</v>
      </c>
      <c r="AM16" s="120">
        <v>0</v>
      </c>
      <c r="AN16" s="120">
        <v>0</v>
      </c>
      <c r="AO16" s="121">
        <v>0</v>
      </c>
    </row>
    <row r="17" spans="1:41" s="25" customFormat="1" x14ac:dyDescent="0.25">
      <c r="B17" s="25" t="s">
        <v>87</v>
      </c>
      <c r="C17" t="s">
        <v>88</v>
      </c>
      <c r="D17" s="136">
        <v>12</v>
      </c>
      <c r="E17" s="112">
        <v>117035.45638357491</v>
      </c>
      <c r="F17" s="89">
        <v>0</v>
      </c>
      <c r="G17" s="118">
        <v>0</v>
      </c>
      <c r="H17" s="118">
        <v>0</v>
      </c>
      <c r="I17" s="118">
        <v>0</v>
      </c>
      <c r="J17" s="119">
        <v>0</v>
      </c>
      <c r="K17" s="120">
        <v>117035.45638357491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18">
        <v>0</v>
      </c>
      <c r="T17" s="119">
        <v>0</v>
      </c>
      <c r="U17" s="120">
        <v>0</v>
      </c>
      <c r="V17" s="120">
        <v>0</v>
      </c>
      <c r="W17" s="120">
        <v>0</v>
      </c>
      <c r="X17" s="120">
        <v>0</v>
      </c>
      <c r="Y17" s="121">
        <v>0</v>
      </c>
      <c r="Z17" s="118">
        <v>0</v>
      </c>
      <c r="AA17" s="120">
        <v>0</v>
      </c>
      <c r="AB17" s="120">
        <v>0</v>
      </c>
      <c r="AC17" s="120">
        <v>0</v>
      </c>
      <c r="AD17" s="120">
        <v>0</v>
      </c>
      <c r="AE17" s="120">
        <v>0</v>
      </c>
      <c r="AF17" s="120">
        <v>0</v>
      </c>
      <c r="AG17" s="120">
        <v>0</v>
      </c>
      <c r="AH17" s="120">
        <v>0</v>
      </c>
      <c r="AI17" s="121">
        <v>0</v>
      </c>
      <c r="AJ17" s="120">
        <v>0</v>
      </c>
      <c r="AK17" s="120">
        <v>0</v>
      </c>
      <c r="AL17" s="120">
        <v>0</v>
      </c>
      <c r="AM17" s="120">
        <v>0</v>
      </c>
      <c r="AN17" s="120">
        <v>0</v>
      </c>
      <c r="AO17" s="121">
        <v>0</v>
      </c>
    </row>
    <row r="18" spans="1:41" s="25" customFormat="1" x14ac:dyDescent="0.25">
      <c r="B18" s="25" t="s">
        <v>96</v>
      </c>
      <c r="C18" t="s">
        <v>95</v>
      </c>
      <c r="D18" s="136">
        <v>0</v>
      </c>
      <c r="E18" s="112">
        <v>0</v>
      </c>
      <c r="F18" s="89">
        <v>0</v>
      </c>
      <c r="G18" s="118">
        <v>0</v>
      </c>
      <c r="H18" s="118">
        <v>0</v>
      </c>
      <c r="I18" s="118">
        <v>0</v>
      </c>
      <c r="J18" s="119">
        <v>0</v>
      </c>
      <c r="K18" s="31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18">
        <v>0</v>
      </c>
      <c r="T18" s="119">
        <v>0</v>
      </c>
      <c r="U18" s="120">
        <v>0</v>
      </c>
      <c r="V18" s="120">
        <v>0</v>
      </c>
      <c r="W18" s="31">
        <v>0</v>
      </c>
      <c r="X18" s="120">
        <v>0</v>
      </c>
      <c r="Y18" s="121">
        <v>0</v>
      </c>
      <c r="Z18" s="118">
        <v>0</v>
      </c>
      <c r="AA18" s="120">
        <v>0</v>
      </c>
      <c r="AB18" s="120">
        <v>0</v>
      </c>
      <c r="AC18" s="120">
        <v>0</v>
      </c>
      <c r="AD18" s="120">
        <v>0</v>
      </c>
      <c r="AE18" s="120">
        <v>0</v>
      </c>
      <c r="AF18" s="120">
        <v>0</v>
      </c>
      <c r="AG18" s="120">
        <v>0</v>
      </c>
      <c r="AH18" s="120">
        <v>0</v>
      </c>
      <c r="AI18" s="121">
        <v>0</v>
      </c>
      <c r="AJ18" s="120">
        <v>0</v>
      </c>
      <c r="AK18" s="120">
        <v>0</v>
      </c>
      <c r="AL18" s="120">
        <v>0</v>
      </c>
      <c r="AM18" s="120">
        <v>0</v>
      </c>
      <c r="AN18" s="120">
        <v>0</v>
      </c>
      <c r="AO18" s="121">
        <v>0</v>
      </c>
    </row>
    <row r="19" spans="1:41" s="25" customFormat="1" x14ac:dyDescent="0.25">
      <c r="B19" s="25" t="s">
        <v>96</v>
      </c>
      <c r="C19" t="s">
        <v>123</v>
      </c>
      <c r="D19" s="138">
        <v>6.333333333333333</v>
      </c>
      <c r="E19" s="112">
        <v>75185.687656251597</v>
      </c>
      <c r="F19" s="89">
        <v>0</v>
      </c>
      <c r="G19" s="118">
        <v>0</v>
      </c>
      <c r="H19" s="118">
        <v>0</v>
      </c>
      <c r="I19" s="118">
        <v>0</v>
      </c>
      <c r="J19" s="119">
        <v>0</v>
      </c>
      <c r="K19" s="31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18">
        <v>0</v>
      </c>
      <c r="T19" s="119">
        <v>0</v>
      </c>
      <c r="U19" s="120">
        <v>0</v>
      </c>
      <c r="V19" s="120">
        <v>0</v>
      </c>
      <c r="W19" s="120">
        <v>0</v>
      </c>
      <c r="X19" s="120">
        <v>0</v>
      </c>
      <c r="Y19" s="121">
        <v>0</v>
      </c>
      <c r="Z19" s="118">
        <v>0</v>
      </c>
      <c r="AA19" s="120">
        <v>0</v>
      </c>
      <c r="AB19" s="120">
        <v>0</v>
      </c>
      <c r="AC19" s="120">
        <v>0</v>
      </c>
      <c r="AD19" s="120">
        <v>0</v>
      </c>
      <c r="AE19" s="120">
        <v>0</v>
      </c>
      <c r="AF19" s="120">
        <v>0</v>
      </c>
      <c r="AG19" s="120">
        <v>0</v>
      </c>
      <c r="AH19" s="120">
        <v>0</v>
      </c>
      <c r="AI19" s="121">
        <v>0</v>
      </c>
      <c r="AJ19" s="120">
        <v>0</v>
      </c>
      <c r="AK19" s="120">
        <v>75185.687656251597</v>
      </c>
      <c r="AL19" s="120">
        <v>0</v>
      </c>
      <c r="AM19" s="120">
        <v>0</v>
      </c>
      <c r="AN19" s="120">
        <v>0</v>
      </c>
      <c r="AO19" s="121">
        <v>0</v>
      </c>
    </row>
    <row r="20" spans="1:41" s="25" customFormat="1" x14ac:dyDescent="0.25">
      <c r="B20" s="25" t="s">
        <v>103</v>
      </c>
      <c r="C20" t="s">
        <v>104</v>
      </c>
      <c r="D20" s="138">
        <v>0</v>
      </c>
      <c r="E20" s="112">
        <v>0</v>
      </c>
      <c r="F20" s="89">
        <v>0</v>
      </c>
      <c r="G20" s="118">
        <v>0</v>
      </c>
      <c r="H20" s="118">
        <v>0</v>
      </c>
      <c r="I20" s="118">
        <v>0</v>
      </c>
      <c r="J20" s="119">
        <v>0</v>
      </c>
      <c r="K20" s="31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18">
        <v>0</v>
      </c>
      <c r="T20" s="119">
        <v>0</v>
      </c>
      <c r="U20" s="31">
        <v>0</v>
      </c>
      <c r="V20" s="120">
        <v>0</v>
      </c>
      <c r="W20" s="120">
        <v>0</v>
      </c>
      <c r="X20" s="120">
        <v>0</v>
      </c>
      <c r="Y20" s="121">
        <v>0</v>
      </c>
      <c r="Z20" s="118">
        <v>0</v>
      </c>
      <c r="AA20" s="120">
        <v>0</v>
      </c>
      <c r="AB20" s="31">
        <v>0</v>
      </c>
      <c r="AC20" s="31">
        <v>0</v>
      </c>
      <c r="AD20" s="120">
        <v>0</v>
      </c>
      <c r="AE20" s="120">
        <v>0</v>
      </c>
      <c r="AF20" s="120">
        <v>0</v>
      </c>
      <c r="AG20" s="120">
        <v>0</v>
      </c>
      <c r="AH20" s="120">
        <v>0</v>
      </c>
      <c r="AI20" s="121">
        <v>0</v>
      </c>
      <c r="AJ20" s="120">
        <v>0</v>
      </c>
      <c r="AK20" s="120">
        <v>0</v>
      </c>
      <c r="AL20" s="120">
        <v>0</v>
      </c>
      <c r="AM20" s="120">
        <v>0</v>
      </c>
      <c r="AN20" s="120">
        <v>0</v>
      </c>
      <c r="AO20" s="121">
        <v>0</v>
      </c>
    </row>
    <row r="21" spans="1:41" s="25" customFormat="1" x14ac:dyDescent="0.25">
      <c r="B21" s="25" t="s">
        <v>103</v>
      </c>
      <c r="C21" t="s">
        <v>110</v>
      </c>
      <c r="D21" s="138">
        <v>0.64</v>
      </c>
      <c r="E21" s="112">
        <v>5525.6084325359961</v>
      </c>
      <c r="F21" s="89">
        <v>0</v>
      </c>
      <c r="G21" s="118">
        <v>0</v>
      </c>
      <c r="H21" s="118">
        <v>0</v>
      </c>
      <c r="I21" s="118">
        <v>0</v>
      </c>
      <c r="J21" s="119">
        <v>0</v>
      </c>
      <c r="K21" s="31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18">
        <v>0</v>
      </c>
      <c r="T21" s="119">
        <v>0</v>
      </c>
      <c r="U21" s="31">
        <v>0</v>
      </c>
      <c r="V21" s="120">
        <v>0</v>
      </c>
      <c r="W21" s="120">
        <v>0</v>
      </c>
      <c r="X21" s="120">
        <v>0</v>
      </c>
      <c r="Y21" s="121">
        <v>0</v>
      </c>
      <c r="Z21" s="118">
        <v>0</v>
      </c>
      <c r="AA21" s="120">
        <v>0</v>
      </c>
      <c r="AB21" s="120">
        <v>0</v>
      </c>
      <c r="AC21" s="120">
        <v>0</v>
      </c>
      <c r="AD21" s="120">
        <v>0</v>
      </c>
      <c r="AE21" s="120">
        <v>0</v>
      </c>
      <c r="AF21" s="120">
        <v>0</v>
      </c>
      <c r="AG21" s="120">
        <v>0</v>
      </c>
      <c r="AH21" s="120">
        <v>0</v>
      </c>
      <c r="AI21" s="121">
        <v>0</v>
      </c>
      <c r="AJ21" s="120">
        <v>0</v>
      </c>
      <c r="AK21" s="31">
        <v>5525.6084325359961</v>
      </c>
      <c r="AL21" s="120">
        <v>0</v>
      </c>
      <c r="AM21" s="120">
        <v>0</v>
      </c>
      <c r="AN21" s="120">
        <v>0</v>
      </c>
      <c r="AO21" s="121">
        <v>0</v>
      </c>
    </row>
    <row r="22" spans="1:41" s="25" customFormat="1" x14ac:dyDescent="0.25">
      <c r="B22" s="25" t="s">
        <v>103</v>
      </c>
      <c r="C22" t="s">
        <v>111</v>
      </c>
      <c r="D22" s="138">
        <v>0.48</v>
      </c>
      <c r="E22" s="112">
        <v>3069.7824625199996</v>
      </c>
      <c r="F22" s="89">
        <v>0</v>
      </c>
      <c r="G22" s="118">
        <v>0</v>
      </c>
      <c r="H22" s="118">
        <v>0</v>
      </c>
      <c r="I22" s="118">
        <v>0</v>
      </c>
      <c r="J22" s="119">
        <v>0</v>
      </c>
      <c r="K22" s="31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31">
        <v>0</v>
      </c>
      <c r="U22" s="31">
        <v>0</v>
      </c>
      <c r="V22" s="120">
        <v>0</v>
      </c>
      <c r="W22" s="120">
        <v>0</v>
      </c>
      <c r="X22" s="120">
        <v>0</v>
      </c>
      <c r="Y22" s="121">
        <v>0</v>
      </c>
      <c r="Z22" s="118">
        <v>0</v>
      </c>
      <c r="AA22" s="120">
        <v>0</v>
      </c>
      <c r="AB22" s="120">
        <v>0</v>
      </c>
      <c r="AC22" s="120">
        <v>0</v>
      </c>
      <c r="AD22" s="120">
        <v>0</v>
      </c>
      <c r="AE22" s="120">
        <v>0</v>
      </c>
      <c r="AF22" s="120">
        <v>0</v>
      </c>
      <c r="AG22" s="120">
        <v>0</v>
      </c>
      <c r="AH22" s="120">
        <v>0</v>
      </c>
      <c r="AI22" s="121">
        <v>0</v>
      </c>
      <c r="AJ22" s="120">
        <v>0</v>
      </c>
      <c r="AK22" s="31">
        <v>0</v>
      </c>
      <c r="AL22" s="120">
        <v>0</v>
      </c>
      <c r="AM22" s="120">
        <v>0</v>
      </c>
      <c r="AN22" s="120">
        <v>3069.7824625199996</v>
      </c>
      <c r="AO22" s="121">
        <v>0</v>
      </c>
    </row>
    <row r="23" spans="1:41" s="25" customFormat="1" x14ac:dyDescent="0.25">
      <c r="B23" s="25" t="s">
        <v>144</v>
      </c>
      <c r="C23" t="s">
        <v>144</v>
      </c>
      <c r="D23" s="138">
        <v>0</v>
      </c>
      <c r="E23" s="112">
        <v>0</v>
      </c>
      <c r="F23" s="89">
        <v>0</v>
      </c>
      <c r="G23" s="118">
        <v>0</v>
      </c>
      <c r="H23" s="118">
        <v>0</v>
      </c>
      <c r="I23" s="118">
        <v>0</v>
      </c>
      <c r="J23" s="119">
        <v>0</v>
      </c>
      <c r="K23" s="31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31">
        <v>0</v>
      </c>
      <c r="U23" s="31">
        <v>0</v>
      </c>
      <c r="V23" s="120">
        <v>0</v>
      </c>
      <c r="W23" s="120">
        <v>0</v>
      </c>
      <c r="X23" s="120">
        <v>0</v>
      </c>
      <c r="Y23" s="121">
        <v>0</v>
      </c>
      <c r="Z23" s="118">
        <v>0</v>
      </c>
      <c r="AA23" s="120">
        <v>0</v>
      </c>
      <c r="AB23" s="120">
        <v>0</v>
      </c>
      <c r="AC23" s="120">
        <v>0</v>
      </c>
      <c r="AD23" s="120">
        <v>0</v>
      </c>
      <c r="AE23" s="120">
        <v>0</v>
      </c>
      <c r="AF23" s="120">
        <v>0</v>
      </c>
      <c r="AG23" s="120">
        <v>0</v>
      </c>
      <c r="AH23" s="120">
        <v>0</v>
      </c>
      <c r="AI23" s="121">
        <v>0</v>
      </c>
      <c r="AJ23" s="120">
        <v>0</v>
      </c>
      <c r="AK23" s="31">
        <v>0</v>
      </c>
      <c r="AL23" s="120">
        <v>0</v>
      </c>
      <c r="AM23" s="120">
        <v>0</v>
      </c>
      <c r="AN23" s="120">
        <v>0</v>
      </c>
      <c r="AO23" s="121">
        <v>0</v>
      </c>
    </row>
    <row r="24" spans="1:41" s="25" customFormat="1" x14ac:dyDescent="0.25">
      <c r="B24" t="s">
        <v>145</v>
      </c>
      <c r="C24" t="s">
        <v>145</v>
      </c>
      <c r="D24" s="138">
        <v>0</v>
      </c>
      <c r="E24" s="112">
        <v>0</v>
      </c>
      <c r="F24" s="89">
        <v>0</v>
      </c>
      <c r="G24" s="118">
        <v>0</v>
      </c>
      <c r="H24" s="118">
        <v>0</v>
      </c>
      <c r="I24" s="118">
        <v>0</v>
      </c>
      <c r="J24" s="119">
        <v>0</v>
      </c>
      <c r="K24" s="31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31">
        <v>0</v>
      </c>
      <c r="U24" s="31">
        <v>0</v>
      </c>
      <c r="V24" s="120">
        <v>0</v>
      </c>
      <c r="W24" s="120">
        <v>0</v>
      </c>
      <c r="X24" s="120">
        <v>0</v>
      </c>
      <c r="Y24" s="121">
        <v>0</v>
      </c>
      <c r="Z24" s="118">
        <v>0</v>
      </c>
      <c r="AA24" s="120">
        <v>0</v>
      </c>
      <c r="AB24" s="120">
        <v>0</v>
      </c>
      <c r="AC24" s="120">
        <v>0</v>
      </c>
      <c r="AD24" s="120">
        <v>0</v>
      </c>
      <c r="AE24" s="120">
        <v>0</v>
      </c>
      <c r="AF24" s="120">
        <v>0</v>
      </c>
      <c r="AG24" s="120">
        <v>0</v>
      </c>
      <c r="AH24" s="120">
        <v>0</v>
      </c>
      <c r="AI24" s="121">
        <v>0</v>
      </c>
      <c r="AJ24" s="120">
        <v>0</v>
      </c>
      <c r="AK24" s="31">
        <v>0</v>
      </c>
      <c r="AL24" s="120">
        <v>0</v>
      </c>
      <c r="AM24" s="120">
        <v>0</v>
      </c>
      <c r="AN24" s="120">
        <v>0</v>
      </c>
      <c r="AO24" s="121">
        <v>0</v>
      </c>
    </row>
    <row r="25" spans="1:41" s="95" customFormat="1" x14ac:dyDescent="0.25">
      <c r="B25" s="95" t="s">
        <v>103</v>
      </c>
      <c r="C25" s="95" t="s">
        <v>141</v>
      </c>
      <c r="D25" s="138">
        <v>0.56000000000000005</v>
      </c>
      <c r="E25" s="112">
        <v>4208.1601257045022</v>
      </c>
      <c r="F25" s="108">
        <v>0</v>
      </c>
      <c r="G25" s="104">
        <v>0</v>
      </c>
      <c r="H25" s="104">
        <v>0</v>
      </c>
      <c r="I25" s="104">
        <v>0</v>
      </c>
      <c r="J25" s="105">
        <v>0</v>
      </c>
      <c r="K25" s="132">
        <v>0</v>
      </c>
      <c r="L25" s="106">
        <v>0</v>
      </c>
      <c r="M25" s="106">
        <v>0</v>
      </c>
      <c r="N25" s="106">
        <v>0</v>
      </c>
      <c r="O25" s="106">
        <v>0</v>
      </c>
      <c r="P25" s="106">
        <v>0</v>
      </c>
      <c r="Q25" s="106">
        <v>0</v>
      </c>
      <c r="R25" s="106">
        <v>0</v>
      </c>
      <c r="S25" s="106">
        <v>0</v>
      </c>
      <c r="T25" s="107">
        <v>0</v>
      </c>
      <c r="U25" s="132">
        <v>0</v>
      </c>
      <c r="V25" s="103">
        <v>0</v>
      </c>
      <c r="W25" s="103">
        <v>0</v>
      </c>
      <c r="X25" s="103">
        <v>4208.1601257045022</v>
      </c>
      <c r="Y25" s="139">
        <v>0</v>
      </c>
      <c r="Z25" s="104">
        <v>0</v>
      </c>
      <c r="AA25" s="103">
        <v>0</v>
      </c>
      <c r="AB25" s="103">
        <v>0</v>
      </c>
      <c r="AC25" s="103">
        <v>0</v>
      </c>
      <c r="AD25" s="103">
        <v>0</v>
      </c>
      <c r="AE25" s="103">
        <v>0</v>
      </c>
      <c r="AF25" s="103">
        <v>0</v>
      </c>
      <c r="AG25" s="103">
        <v>0</v>
      </c>
      <c r="AH25" s="103">
        <v>0</v>
      </c>
      <c r="AI25" s="139">
        <v>0</v>
      </c>
      <c r="AJ25" s="103">
        <v>0</v>
      </c>
      <c r="AK25" s="132">
        <v>0</v>
      </c>
      <c r="AL25" s="103">
        <v>0</v>
      </c>
      <c r="AM25" s="103">
        <v>0</v>
      </c>
      <c r="AN25" s="103">
        <v>0</v>
      </c>
      <c r="AO25" s="139">
        <v>0</v>
      </c>
    </row>
    <row r="26" spans="1:41" x14ac:dyDescent="0.25">
      <c r="A26" s="1"/>
      <c r="B26" s="4" t="s">
        <v>14</v>
      </c>
      <c r="C26" s="1"/>
      <c r="D26" s="1"/>
      <c r="E26" s="10"/>
      <c r="F26" s="10"/>
      <c r="G26" s="16"/>
      <c r="H26" s="16"/>
      <c r="I26" s="16"/>
      <c r="J26" s="17"/>
      <c r="K26" s="10"/>
      <c r="L26" s="16"/>
      <c r="M26" s="16"/>
      <c r="N26" s="16"/>
      <c r="O26" s="16"/>
      <c r="P26" s="16"/>
      <c r="Q26" s="16"/>
      <c r="R26" s="16"/>
      <c r="S26" s="16"/>
      <c r="T26" s="17"/>
      <c r="U26" s="10"/>
      <c r="V26" s="16"/>
      <c r="W26" s="16"/>
      <c r="X26" s="16"/>
      <c r="Y26" s="17"/>
      <c r="Z26" s="16"/>
      <c r="AA26" s="16"/>
      <c r="AB26" s="16"/>
      <c r="AC26" s="16"/>
      <c r="AD26" s="17"/>
      <c r="AE26" s="10"/>
      <c r="AF26" s="10"/>
      <c r="AG26" s="10"/>
      <c r="AH26" s="10"/>
      <c r="AI26" s="6"/>
      <c r="AJ26" s="10"/>
      <c r="AK26" s="10"/>
      <c r="AL26" s="10"/>
      <c r="AM26" s="10"/>
      <c r="AN26" s="10"/>
      <c r="AO26" s="6"/>
    </row>
    <row r="27" spans="1:41" x14ac:dyDescent="0.25">
      <c r="E27" s="85">
        <f>SUM(F27:AO27)</f>
        <v>642298.81572415319</v>
      </c>
      <c r="F27" s="30">
        <f t="shared" ref="F27:AO27" si="0">SUM(F7:F25)</f>
        <v>95071.589222919807</v>
      </c>
      <c r="G27" s="37">
        <f t="shared" si="0"/>
        <v>94108.018616628615</v>
      </c>
      <c r="H27" s="37">
        <f t="shared" si="0"/>
        <v>69376.017756263856</v>
      </c>
      <c r="I27" s="37">
        <f t="shared" si="0"/>
        <v>6963.5030651538609</v>
      </c>
      <c r="J27" s="38">
        <f t="shared" si="0"/>
        <v>112558.6902923999</v>
      </c>
      <c r="K27" s="26">
        <f t="shared" si="0"/>
        <v>144087.91433453243</v>
      </c>
      <c r="L27" s="26">
        <f t="shared" si="0"/>
        <v>0</v>
      </c>
      <c r="M27" s="26">
        <f t="shared" si="0"/>
        <v>0</v>
      </c>
      <c r="N27" s="26">
        <f t="shared" si="0"/>
        <v>0</v>
      </c>
      <c r="O27" s="26">
        <f t="shared" si="0"/>
        <v>0</v>
      </c>
      <c r="P27" s="26">
        <f t="shared" si="0"/>
        <v>0</v>
      </c>
      <c r="Q27" s="26">
        <f t="shared" si="0"/>
        <v>0</v>
      </c>
      <c r="R27" s="26">
        <f t="shared" si="0"/>
        <v>18074.007472692607</v>
      </c>
      <c r="S27" s="26">
        <f t="shared" si="0"/>
        <v>0</v>
      </c>
      <c r="T27" s="26">
        <f t="shared" si="0"/>
        <v>14069.836286549988</v>
      </c>
      <c r="U27" s="26">
        <f t="shared" si="0"/>
        <v>0</v>
      </c>
      <c r="V27" s="26">
        <f t="shared" si="0"/>
        <v>0</v>
      </c>
      <c r="W27" s="26">
        <f t="shared" si="0"/>
        <v>0</v>
      </c>
      <c r="X27" s="26">
        <f t="shared" si="0"/>
        <v>4208.1601257045022</v>
      </c>
      <c r="Y27" s="26">
        <f t="shared" si="0"/>
        <v>0</v>
      </c>
      <c r="Z27" s="36">
        <f t="shared" si="0"/>
        <v>0</v>
      </c>
      <c r="AA27" s="26">
        <f t="shared" si="0"/>
        <v>0</v>
      </c>
      <c r="AB27" s="26">
        <f t="shared" si="0"/>
        <v>0</v>
      </c>
      <c r="AC27" s="26">
        <f t="shared" si="0"/>
        <v>0</v>
      </c>
      <c r="AD27" s="26">
        <f t="shared" si="0"/>
        <v>0</v>
      </c>
      <c r="AE27" s="26">
        <f t="shared" si="0"/>
        <v>0</v>
      </c>
      <c r="AF27" s="26">
        <f t="shared" si="0"/>
        <v>0</v>
      </c>
      <c r="AG27" s="26">
        <f t="shared" si="0"/>
        <v>0</v>
      </c>
      <c r="AH27" s="26">
        <f t="shared" si="0"/>
        <v>0</v>
      </c>
      <c r="AI27" s="26">
        <f t="shared" si="0"/>
        <v>0</v>
      </c>
      <c r="AJ27" s="26">
        <f t="shared" si="0"/>
        <v>0</v>
      </c>
      <c r="AK27" s="26">
        <f t="shared" si="0"/>
        <v>80711.296088787596</v>
      </c>
      <c r="AL27" s="26">
        <f t="shared" si="0"/>
        <v>0</v>
      </c>
      <c r="AM27" s="26">
        <f t="shared" si="0"/>
        <v>0</v>
      </c>
      <c r="AN27" s="26">
        <f t="shared" si="0"/>
        <v>3069.7824625199996</v>
      </c>
      <c r="AO27" s="26">
        <f t="shared" si="0"/>
        <v>0</v>
      </c>
    </row>
    <row r="28" spans="1:41" s="2" customFormat="1" x14ac:dyDescent="0.25">
      <c r="A28" s="4" t="s">
        <v>55</v>
      </c>
      <c r="B28" s="4" t="s">
        <v>15</v>
      </c>
      <c r="C28" s="4"/>
      <c r="D28" s="4"/>
      <c r="E28" s="12"/>
      <c r="F28" s="12"/>
      <c r="G28" s="18"/>
      <c r="H28" s="18"/>
      <c r="I28" s="18"/>
      <c r="J28" s="19"/>
      <c r="K28" s="12"/>
      <c r="L28" s="18"/>
      <c r="M28" s="18"/>
      <c r="N28" s="18"/>
      <c r="O28" s="18"/>
      <c r="P28" s="18"/>
      <c r="Q28" s="18"/>
      <c r="R28" s="18"/>
      <c r="S28" s="18"/>
      <c r="T28" s="19"/>
      <c r="U28" s="12"/>
      <c r="V28" s="18"/>
      <c r="W28" s="18"/>
      <c r="X28" s="18"/>
      <c r="Y28" s="19"/>
      <c r="Z28" s="18"/>
      <c r="AA28" s="18"/>
      <c r="AB28" s="18"/>
      <c r="AC28" s="18"/>
      <c r="AD28" s="19"/>
      <c r="AE28" s="12"/>
      <c r="AF28" s="12"/>
      <c r="AG28" s="12"/>
      <c r="AH28" s="12"/>
      <c r="AI28" s="8"/>
      <c r="AJ28" s="12"/>
      <c r="AK28" s="12"/>
      <c r="AL28" s="12"/>
      <c r="AM28" s="12"/>
      <c r="AN28" s="12"/>
      <c r="AO28" s="8"/>
    </row>
    <row r="29" spans="1:41" x14ac:dyDescent="0.25">
      <c r="E29" s="85">
        <f>SUM(F29:AO29)</f>
        <v>224804.58550345362</v>
      </c>
      <c r="F29" s="30">
        <v>33275.056228021931</v>
      </c>
      <c r="G29" s="30">
        <v>32937.806515820012</v>
      </c>
      <c r="H29" s="30">
        <v>24281.606214692347</v>
      </c>
      <c r="I29" s="30">
        <v>2437.2260728038514</v>
      </c>
      <c r="J29" s="30">
        <v>39395.541602339959</v>
      </c>
      <c r="K29" s="30">
        <v>50430.770017086346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6325.9026154424118</v>
      </c>
      <c r="S29" s="30">
        <v>0</v>
      </c>
      <c r="T29" s="30">
        <v>4924.4427002924949</v>
      </c>
      <c r="U29" s="30">
        <v>0</v>
      </c>
      <c r="V29" s="30">
        <v>0</v>
      </c>
      <c r="W29" s="30">
        <v>0</v>
      </c>
      <c r="X29" s="30">
        <v>1472.8560439965756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28248.953631075659</v>
      </c>
      <c r="AL29" s="30">
        <v>0</v>
      </c>
      <c r="AM29" s="30">
        <v>0</v>
      </c>
      <c r="AN29" s="30">
        <v>1074.4238618819998</v>
      </c>
      <c r="AO29" s="30">
        <v>0</v>
      </c>
    </row>
    <row r="30" spans="1:41" s="2" customFormat="1" x14ac:dyDescent="0.25">
      <c r="A30" s="4" t="s">
        <v>56</v>
      </c>
      <c r="B30" s="4" t="s">
        <v>16</v>
      </c>
      <c r="C30" s="4"/>
      <c r="D30" s="4"/>
      <c r="E30" s="12"/>
      <c r="F30" s="12"/>
      <c r="G30" s="18"/>
      <c r="H30" s="18"/>
      <c r="I30" s="18"/>
      <c r="J30" s="19"/>
      <c r="K30" s="12"/>
      <c r="L30" s="18"/>
      <c r="M30" s="18"/>
      <c r="N30" s="18"/>
      <c r="O30" s="18"/>
      <c r="P30" s="18"/>
      <c r="Q30" s="18"/>
      <c r="R30" s="18"/>
      <c r="S30" s="18"/>
      <c r="T30" s="19"/>
      <c r="U30" s="12"/>
      <c r="V30" s="18"/>
      <c r="W30" s="18"/>
      <c r="X30" s="18"/>
      <c r="Y30" s="19"/>
      <c r="Z30" s="18"/>
      <c r="AA30" s="18"/>
      <c r="AB30" s="18"/>
      <c r="AC30" s="18"/>
      <c r="AD30" s="19"/>
      <c r="AE30" s="12"/>
      <c r="AF30" s="12"/>
      <c r="AG30" s="12"/>
      <c r="AH30" s="12"/>
      <c r="AI30" s="8"/>
      <c r="AJ30" s="12"/>
      <c r="AK30" s="12"/>
      <c r="AL30" s="12"/>
      <c r="AM30" s="12"/>
      <c r="AN30" s="12"/>
      <c r="AO30" s="8"/>
    </row>
    <row r="31" spans="1:41" s="95" customFormat="1" x14ac:dyDescent="0.25">
      <c r="B31" s="96" t="s">
        <v>17</v>
      </c>
      <c r="C31" s="96" t="s">
        <v>18</v>
      </c>
      <c r="D31" s="96" t="s">
        <v>19</v>
      </c>
      <c r="E31" s="97"/>
      <c r="F31" s="98"/>
      <c r="G31" s="99"/>
      <c r="H31" s="99"/>
      <c r="I31" s="99"/>
      <c r="J31" s="100"/>
      <c r="K31" s="98"/>
      <c r="L31" s="99"/>
      <c r="M31" s="99"/>
      <c r="N31" s="99"/>
      <c r="O31" s="99"/>
      <c r="P31" s="99"/>
      <c r="Q31" s="99"/>
      <c r="R31" s="99"/>
      <c r="S31" s="99"/>
      <c r="T31" s="100"/>
      <c r="U31" s="98"/>
      <c r="V31" s="99"/>
      <c r="W31" s="99"/>
      <c r="X31" s="99"/>
      <c r="Y31" s="100"/>
      <c r="Z31" s="99"/>
      <c r="AA31" s="99"/>
      <c r="AB31" s="99"/>
      <c r="AC31" s="99"/>
      <c r="AD31" s="100"/>
      <c r="AE31" s="98"/>
      <c r="AF31" s="98"/>
      <c r="AG31" s="98"/>
      <c r="AH31" s="98"/>
      <c r="AI31" s="101"/>
      <c r="AJ31" s="98"/>
      <c r="AK31" s="98"/>
      <c r="AL31" s="98"/>
      <c r="AM31" s="98"/>
      <c r="AN31" s="98"/>
      <c r="AO31" s="101"/>
    </row>
    <row r="32" spans="1:41" s="95" customFormat="1" x14ac:dyDescent="0.25">
      <c r="B32" s="95" t="s">
        <v>120</v>
      </c>
      <c r="C32" s="95">
        <v>1</v>
      </c>
      <c r="D32" s="95">
        <v>1</v>
      </c>
      <c r="E32" s="102">
        <f>SUM(F32:AO32)</f>
        <v>112192</v>
      </c>
      <c r="F32" s="103">
        <v>0</v>
      </c>
      <c r="G32" s="104">
        <v>0</v>
      </c>
      <c r="H32" s="104">
        <v>0</v>
      </c>
      <c r="I32" s="104">
        <v>0</v>
      </c>
      <c r="J32" s="105">
        <v>0</v>
      </c>
      <c r="K32" s="108">
        <v>0</v>
      </c>
      <c r="L32" s="106">
        <v>0</v>
      </c>
      <c r="M32" s="106">
        <v>22992</v>
      </c>
      <c r="N32" s="106">
        <v>14000</v>
      </c>
      <c r="O32" s="106">
        <v>5000</v>
      </c>
      <c r="P32" s="106">
        <v>0</v>
      </c>
      <c r="Q32" s="106">
        <v>10000</v>
      </c>
      <c r="R32" s="106">
        <v>41700</v>
      </c>
      <c r="S32" s="106">
        <v>0</v>
      </c>
      <c r="T32" s="107">
        <v>0</v>
      </c>
      <c r="U32" s="108">
        <v>0</v>
      </c>
      <c r="V32" s="106">
        <v>0</v>
      </c>
      <c r="W32" s="106">
        <v>0</v>
      </c>
      <c r="X32" s="106">
        <v>0</v>
      </c>
      <c r="Y32" s="107">
        <v>0</v>
      </c>
      <c r="Z32" s="106">
        <v>0</v>
      </c>
      <c r="AA32" s="109">
        <v>0</v>
      </c>
      <c r="AB32" s="110">
        <v>0</v>
      </c>
      <c r="AC32" s="109">
        <v>0</v>
      </c>
      <c r="AD32" s="110">
        <v>0</v>
      </c>
      <c r="AE32" s="109">
        <v>0</v>
      </c>
      <c r="AF32" s="108">
        <v>0</v>
      </c>
      <c r="AG32" s="109">
        <v>0</v>
      </c>
      <c r="AH32" s="109">
        <v>4000</v>
      </c>
      <c r="AI32" s="111">
        <v>0</v>
      </c>
      <c r="AJ32" s="108">
        <v>0</v>
      </c>
      <c r="AK32" s="109">
        <v>0</v>
      </c>
      <c r="AL32" s="109">
        <v>0</v>
      </c>
      <c r="AM32" s="109">
        <v>0</v>
      </c>
      <c r="AN32" s="109">
        <v>14500</v>
      </c>
      <c r="AO32" s="111">
        <v>0</v>
      </c>
    </row>
    <row r="33" spans="1:41" s="95" customFormat="1" x14ac:dyDescent="0.25">
      <c r="B33" s="95" t="s">
        <v>89</v>
      </c>
      <c r="C33" s="95">
        <v>1</v>
      </c>
      <c r="D33" s="95">
        <v>1</v>
      </c>
      <c r="E33" s="102">
        <f>SUM(F33:AO33)</f>
        <v>1487959.8000708497</v>
      </c>
      <c r="F33" s="103">
        <v>0</v>
      </c>
      <c r="G33" s="148">
        <v>0</v>
      </c>
      <c r="H33" s="148">
        <v>0</v>
      </c>
      <c r="I33" s="148">
        <v>0</v>
      </c>
      <c r="J33" s="149">
        <v>0</v>
      </c>
      <c r="K33" s="150">
        <v>336049.51253073959</v>
      </c>
      <c r="L33" s="106">
        <v>0</v>
      </c>
      <c r="M33" s="106">
        <v>3922.4998132199999</v>
      </c>
      <c r="N33" s="106">
        <v>75516.648577991989</v>
      </c>
      <c r="O33" s="106">
        <v>4911.6519400319994</v>
      </c>
      <c r="P33" s="106">
        <v>0</v>
      </c>
      <c r="Q33" s="106">
        <v>19314.047993354998</v>
      </c>
      <c r="R33" s="106">
        <v>1024608.114254107</v>
      </c>
      <c r="S33" s="106">
        <v>0</v>
      </c>
      <c r="T33" s="107">
        <v>23637.324961404</v>
      </c>
      <c r="U33" s="103">
        <v>0</v>
      </c>
      <c r="V33" s="103">
        <v>0</v>
      </c>
      <c r="W33" s="106">
        <v>0</v>
      </c>
      <c r="X33" s="103">
        <v>0</v>
      </c>
      <c r="Y33" s="139">
        <v>0</v>
      </c>
      <c r="Z33" s="104">
        <v>0</v>
      </c>
      <c r="AA33" s="103">
        <v>0</v>
      </c>
      <c r="AB33" s="103">
        <v>0</v>
      </c>
      <c r="AC33" s="103">
        <v>0</v>
      </c>
      <c r="AD33" s="110">
        <v>0</v>
      </c>
      <c r="AE33" s="103">
        <v>0</v>
      </c>
      <c r="AF33" s="103">
        <v>0</v>
      </c>
      <c r="AG33" s="103">
        <v>0</v>
      </c>
      <c r="AH33" s="103">
        <v>0</v>
      </c>
      <c r="AI33" s="139">
        <v>0</v>
      </c>
      <c r="AJ33" s="103">
        <v>0</v>
      </c>
      <c r="AK33" s="103">
        <v>0</v>
      </c>
      <c r="AL33" s="103">
        <v>0</v>
      </c>
      <c r="AM33" s="103">
        <v>0</v>
      </c>
      <c r="AN33" s="103">
        <v>0</v>
      </c>
      <c r="AO33" s="139">
        <v>0</v>
      </c>
    </row>
    <row r="34" spans="1:41" ht="29.1" customHeight="1" x14ac:dyDescent="0.25">
      <c r="E34" s="86"/>
      <c r="F34" s="167"/>
      <c r="G34" s="168"/>
      <c r="H34" s="168"/>
      <c r="I34" s="168"/>
      <c r="J34" s="168"/>
      <c r="K34" s="169"/>
      <c r="L34" s="156"/>
      <c r="M34" s="156"/>
      <c r="N34" s="156"/>
      <c r="O34" s="156"/>
      <c r="P34" s="156"/>
      <c r="Q34" s="156"/>
      <c r="R34" s="156"/>
      <c r="S34" s="156"/>
      <c r="T34" s="156"/>
      <c r="U34" s="170" t="s">
        <v>121</v>
      </c>
      <c r="V34" s="171"/>
      <c r="W34" s="171"/>
      <c r="X34" s="171"/>
      <c r="Y34" s="169"/>
      <c r="Z34" s="156" t="s">
        <v>121</v>
      </c>
      <c r="AA34" s="156"/>
      <c r="AB34" s="156"/>
      <c r="AC34" s="156"/>
      <c r="AD34" s="156"/>
      <c r="AE34" s="156"/>
      <c r="AF34" s="156" t="s">
        <v>121</v>
      </c>
      <c r="AG34" s="156"/>
      <c r="AH34" s="156"/>
      <c r="AI34" s="156"/>
      <c r="AJ34" s="156" t="s">
        <v>121</v>
      </c>
      <c r="AK34" s="156"/>
      <c r="AL34" s="156"/>
      <c r="AM34" s="156"/>
      <c r="AN34" s="156"/>
      <c r="AO34" s="156"/>
    </row>
    <row r="35" spans="1:41" x14ac:dyDescent="0.25">
      <c r="B35" s="4" t="s">
        <v>23</v>
      </c>
      <c r="C35" s="4"/>
      <c r="D35" s="4"/>
      <c r="E35" s="12"/>
      <c r="F35" s="12"/>
      <c r="G35" s="18"/>
      <c r="H35" s="18"/>
      <c r="I35" s="18"/>
      <c r="J35" s="90"/>
      <c r="K35" s="91"/>
      <c r="L35" s="18"/>
      <c r="M35" s="18"/>
      <c r="N35" s="18"/>
      <c r="O35" s="18"/>
      <c r="P35" s="18"/>
      <c r="Q35" s="18"/>
      <c r="R35" s="18"/>
      <c r="S35" s="18"/>
      <c r="T35" s="19"/>
      <c r="U35" s="12"/>
      <c r="V35" s="18"/>
      <c r="W35" s="18"/>
      <c r="X35" s="18"/>
      <c r="Y35" s="19"/>
      <c r="Z35" s="18"/>
      <c r="AA35" s="18"/>
      <c r="AB35" s="18"/>
      <c r="AC35" s="18"/>
      <c r="AD35" s="19"/>
      <c r="AE35" s="12"/>
      <c r="AF35" s="12"/>
      <c r="AG35" s="12"/>
      <c r="AH35" s="12"/>
      <c r="AI35" s="8"/>
      <c r="AJ35" s="12"/>
      <c r="AK35" s="12"/>
      <c r="AL35" s="12"/>
      <c r="AM35" s="12"/>
      <c r="AN35" s="12"/>
      <c r="AO35" s="8"/>
    </row>
    <row r="36" spans="1:41" x14ac:dyDescent="0.25">
      <c r="E36" s="85">
        <f>SUM(E32:E33)</f>
        <v>1600151.8000708497</v>
      </c>
      <c r="F36" s="27">
        <f>SUM(F32:F33)</f>
        <v>0</v>
      </c>
      <c r="G36" s="37"/>
      <c r="H36" s="37"/>
      <c r="I36" s="37"/>
      <c r="J36" s="38"/>
      <c r="K36" s="29">
        <f>SUM(K32:K33)</f>
        <v>336049.51253073959</v>
      </c>
      <c r="L36" s="40">
        <f t="shared" ref="L36:Y36" si="1">SUM(L32:L33)</f>
        <v>0</v>
      </c>
      <c r="M36" s="40">
        <f t="shared" si="1"/>
        <v>26914.499813219998</v>
      </c>
      <c r="N36" s="40">
        <f t="shared" si="1"/>
        <v>89516.648577991989</v>
      </c>
      <c r="O36" s="40">
        <f t="shared" si="1"/>
        <v>9911.6519400319994</v>
      </c>
      <c r="P36" s="40">
        <f t="shared" si="1"/>
        <v>0</v>
      </c>
      <c r="Q36" s="40">
        <f t="shared" si="1"/>
        <v>29314.047993354998</v>
      </c>
      <c r="R36" s="40"/>
      <c r="S36" s="40">
        <f t="shared" si="1"/>
        <v>0</v>
      </c>
      <c r="T36" s="41">
        <f t="shared" si="1"/>
        <v>23637.324961404</v>
      </c>
      <c r="U36" s="29">
        <f t="shared" si="1"/>
        <v>0</v>
      </c>
      <c r="V36" s="40">
        <f t="shared" si="1"/>
        <v>0</v>
      </c>
      <c r="W36" s="40">
        <f t="shared" si="1"/>
        <v>0</v>
      </c>
      <c r="X36" s="40">
        <f t="shared" si="1"/>
        <v>0</v>
      </c>
      <c r="Y36" s="41">
        <f t="shared" si="1"/>
        <v>0</v>
      </c>
      <c r="Z36" s="40">
        <f t="shared" ref="Z36:AE36" si="2">SUM(Z32:Z33)</f>
        <v>0</v>
      </c>
      <c r="AA36" s="40">
        <f t="shared" si="2"/>
        <v>0</v>
      </c>
      <c r="AB36" s="40">
        <f t="shared" si="2"/>
        <v>0</v>
      </c>
      <c r="AC36" s="40">
        <f t="shared" si="2"/>
        <v>0</v>
      </c>
      <c r="AD36" s="40">
        <f t="shared" si="2"/>
        <v>0</v>
      </c>
      <c r="AE36" s="40">
        <f t="shared" si="2"/>
        <v>0</v>
      </c>
      <c r="AF36" s="29">
        <f t="shared" ref="AF36:AO36" si="3">SUM(AF32:AF33)</f>
        <v>0</v>
      </c>
      <c r="AG36" s="40">
        <f t="shared" si="3"/>
        <v>0</v>
      </c>
      <c r="AH36" s="40">
        <f t="shared" si="3"/>
        <v>4000</v>
      </c>
      <c r="AI36" s="41">
        <f t="shared" si="3"/>
        <v>0</v>
      </c>
      <c r="AJ36" s="29">
        <f t="shared" si="3"/>
        <v>0</v>
      </c>
      <c r="AK36" s="40">
        <f t="shared" si="3"/>
        <v>0</v>
      </c>
      <c r="AL36" s="40">
        <f t="shared" si="3"/>
        <v>0</v>
      </c>
      <c r="AM36" s="40">
        <f t="shared" si="3"/>
        <v>0</v>
      </c>
      <c r="AN36" s="40">
        <f t="shared" si="3"/>
        <v>14500</v>
      </c>
      <c r="AO36" s="41">
        <f t="shared" si="3"/>
        <v>0</v>
      </c>
    </row>
    <row r="37" spans="1:41" x14ac:dyDescent="0.25">
      <c r="A37" s="4" t="s">
        <v>57</v>
      </c>
      <c r="B37" s="4" t="s">
        <v>20</v>
      </c>
      <c r="C37" s="4"/>
      <c r="D37" s="4"/>
      <c r="E37" s="12"/>
      <c r="F37" s="12"/>
      <c r="G37" s="18"/>
      <c r="H37" s="18"/>
      <c r="I37" s="18"/>
      <c r="J37" s="19"/>
      <c r="K37" s="12"/>
      <c r="L37" s="18"/>
      <c r="M37" s="18"/>
      <c r="N37" s="18"/>
      <c r="O37" s="18"/>
      <c r="P37" s="18"/>
      <c r="Q37" s="18"/>
      <c r="R37" s="18"/>
      <c r="S37" s="18"/>
      <c r="T37" s="19"/>
      <c r="U37" s="12"/>
      <c r="V37" s="18"/>
      <c r="W37" s="18"/>
      <c r="X37" s="18"/>
      <c r="Y37" s="19"/>
      <c r="Z37" s="18"/>
      <c r="AA37" s="18"/>
      <c r="AB37" s="18"/>
      <c r="AC37" s="18"/>
      <c r="AD37" s="18"/>
      <c r="AE37" s="18"/>
      <c r="AF37" s="12"/>
      <c r="AG37" s="18"/>
      <c r="AH37" s="18"/>
      <c r="AI37" s="19"/>
      <c r="AJ37" s="12"/>
      <c r="AK37" s="18"/>
      <c r="AL37" s="18"/>
      <c r="AM37" s="18"/>
      <c r="AN37" s="18"/>
      <c r="AO37" s="19"/>
    </row>
    <row r="38" spans="1:41" s="95" customFormat="1" x14ac:dyDescent="0.25">
      <c r="B38" s="95" t="s">
        <v>21</v>
      </c>
      <c r="E38" s="102">
        <f>SUM(F38:AO38)</f>
        <v>106488</v>
      </c>
      <c r="F38" s="132">
        <v>43146</v>
      </c>
      <c r="G38" s="132">
        <v>0</v>
      </c>
      <c r="H38" s="132">
        <v>0</v>
      </c>
      <c r="I38" s="132">
        <v>0</v>
      </c>
      <c r="J38" s="133">
        <v>0</v>
      </c>
      <c r="K38" s="132">
        <v>19278</v>
      </c>
      <c r="L38" s="132">
        <v>0</v>
      </c>
      <c r="M38" s="132">
        <v>0</v>
      </c>
      <c r="N38" s="132">
        <v>0</v>
      </c>
      <c r="O38" s="132">
        <v>0</v>
      </c>
      <c r="P38" s="132">
        <v>0</v>
      </c>
      <c r="Q38" s="132">
        <v>0</v>
      </c>
      <c r="R38" s="132">
        <v>33048</v>
      </c>
      <c r="S38" s="132">
        <v>0</v>
      </c>
      <c r="T38" s="133">
        <v>0</v>
      </c>
      <c r="U38" s="132">
        <v>0</v>
      </c>
      <c r="V38" s="132">
        <v>0</v>
      </c>
      <c r="W38" s="132">
        <v>0</v>
      </c>
      <c r="X38" s="132">
        <v>0</v>
      </c>
      <c r="Y38" s="133">
        <v>0</v>
      </c>
      <c r="Z38" s="134">
        <v>0</v>
      </c>
      <c r="AA38" s="132">
        <v>0</v>
      </c>
      <c r="AB38" s="132">
        <v>0</v>
      </c>
      <c r="AC38" s="132">
        <v>0</v>
      </c>
      <c r="AD38" s="132">
        <v>0</v>
      </c>
      <c r="AE38" s="132">
        <v>0</v>
      </c>
      <c r="AF38" s="132">
        <v>0</v>
      </c>
      <c r="AG38" s="132">
        <v>0</v>
      </c>
      <c r="AH38" s="132">
        <v>0</v>
      </c>
      <c r="AI38" s="133">
        <v>0</v>
      </c>
      <c r="AJ38" s="108">
        <v>0</v>
      </c>
      <c r="AK38" s="109">
        <v>8262</v>
      </c>
      <c r="AL38" s="132">
        <v>0</v>
      </c>
      <c r="AM38" s="132">
        <v>0</v>
      </c>
      <c r="AN38" s="132">
        <v>2754</v>
      </c>
      <c r="AO38" s="133">
        <v>0</v>
      </c>
    </row>
    <row r="39" spans="1:41" s="95" customFormat="1" x14ac:dyDescent="0.25">
      <c r="B39" s="95" t="s">
        <v>22</v>
      </c>
      <c r="E39" s="102">
        <f>SUM(F39:AO39)</f>
        <v>129438</v>
      </c>
      <c r="F39" s="132">
        <v>14688</v>
      </c>
      <c r="G39" s="132">
        <v>0</v>
      </c>
      <c r="H39" s="132">
        <v>0</v>
      </c>
      <c r="I39" s="132">
        <v>0</v>
      </c>
      <c r="J39" s="133">
        <v>0</v>
      </c>
      <c r="K39" s="132">
        <v>0</v>
      </c>
      <c r="L39" s="132">
        <v>0</v>
      </c>
      <c r="M39" s="132">
        <v>0</v>
      </c>
      <c r="N39" s="132">
        <v>0</v>
      </c>
      <c r="O39" s="132">
        <v>0</v>
      </c>
      <c r="P39" s="132">
        <v>0</v>
      </c>
      <c r="Q39" s="132">
        <v>0</v>
      </c>
      <c r="R39" s="132">
        <v>109242</v>
      </c>
      <c r="S39" s="132">
        <v>0</v>
      </c>
      <c r="T39" s="133">
        <v>2754</v>
      </c>
      <c r="U39" s="132">
        <v>0</v>
      </c>
      <c r="V39" s="132">
        <v>0</v>
      </c>
      <c r="W39" s="132">
        <v>0</v>
      </c>
      <c r="X39" s="132">
        <v>0</v>
      </c>
      <c r="Y39" s="133">
        <v>0</v>
      </c>
      <c r="Z39" s="134">
        <v>0</v>
      </c>
      <c r="AA39" s="132">
        <v>0</v>
      </c>
      <c r="AB39" s="132">
        <v>0</v>
      </c>
      <c r="AC39" s="132">
        <v>0</v>
      </c>
      <c r="AD39" s="132">
        <v>0</v>
      </c>
      <c r="AE39" s="132">
        <v>0</v>
      </c>
      <c r="AF39" s="132">
        <v>0</v>
      </c>
      <c r="AG39" s="132">
        <v>0</v>
      </c>
      <c r="AH39" s="132">
        <v>0</v>
      </c>
      <c r="AI39" s="133">
        <v>0</v>
      </c>
      <c r="AJ39" s="132">
        <v>2754</v>
      </c>
      <c r="AK39" s="132">
        <v>0</v>
      </c>
      <c r="AL39" s="132">
        <v>0</v>
      </c>
      <c r="AM39" s="132">
        <v>0</v>
      </c>
      <c r="AN39" s="132">
        <v>0</v>
      </c>
      <c r="AO39" s="133">
        <v>0</v>
      </c>
    </row>
    <row r="40" spans="1:41" x14ac:dyDescent="0.25">
      <c r="B40" s="4" t="s">
        <v>24</v>
      </c>
      <c r="C40" s="4"/>
      <c r="D40" s="4"/>
      <c r="E40" s="12"/>
      <c r="F40" s="12"/>
      <c r="G40" s="18"/>
      <c r="H40" s="18"/>
      <c r="I40" s="18"/>
      <c r="J40" s="19"/>
      <c r="K40" s="12"/>
      <c r="L40" s="18"/>
      <c r="M40" s="18"/>
      <c r="N40" s="18"/>
      <c r="O40" s="18"/>
      <c r="P40" s="18"/>
      <c r="Q40" s="18"/>
      <c r="R40" s="18"/>
      <c r="S40" s="18"/>
      <c r="T40" s="19"/>
      <c r="U40" s="12"/>
      <c r="V40" s="18"/>
      <c r="W40" s="18"/>
      <c r="X40" s="18"/>
      <c r="Y40" s="19"/>
      <c r="Z40" s="19"/>
      <c r="AA40" s="19"/>
      <c r="AB40" s="19"/>
      <c r="AC40" s="19"/>
      <c r="AD40" s="19"/>
      <c r="AE40" s="18"/>
      <c r="AF40" s="8"/>
      <c r="AG40" s="19"/>
      <c r="AH40" s="19"/>
      <c r="AI40" s="19"/>
      <c r="AJ40" s="8"/>
      <c r="AK40" s="19"/>
      <c r="AL40" s="19"/>
      <c r="AM40" s="19"/>
      <c r="AN40" s="19"/>
      <c r="AO40" s="19"/>
    </row>
    <row r="41" spans="1:41" x14ac:dyDescent="0.25">
      <c r="E41" s="85">
        <f>SUM(E38:E39)</f>
        <v>235926</v>
      </c>
      <c r="F41" s="29">
        <f t="shared" ref="F41:N41" si="4">SUM(F38:F39)</f>
        <v>57834</v>
      </c>
      <c r="G41" s="29">
        <f t="shared" si="4"/>
        <v>0</v>
      </c>
      <c r="H41" s="29">
        <f t="shared" si="4"/>
        <v>0</v>
      </c>
      <c r="I41" s="29">
        <f t="shared" si="4"/>
        <v>0</v>
      </c>
      <c r="J41" s="64">
        <f t="shared" si="4"/>
        <v>0</v>
      </c>
      <c r="K41" s="29">
        <f t="shared" si="4"/>
        <v>19278</v>
      </c>
      <c r="L41" s="29">
        <f t="shared" si="4"/>
        <v>0</v>
      </c>
      <c r="M41" s="29">
        <f t="shared" si="4"/>
        <v>0</v>
      </c>
      <c r="N41" s="29">
        <f t="shared" si="4"/>
        <v>0</v>
      </c>
      <c r="O41" s="29">
        <f t="shared" ref="O41:Y41" si="5">SUM(O38:O39)</f>
        <v>0</v>
      </c>
      <c r="P41" s="29">
        <f t="shared" si="5"/>
        <v>0</v>
      </c>
      <c r="Q41" s="29">
        <f t="shared" si="5"/>
        <v>0</v>
      </c>
      <c r="R41" s="29"/>
      <c r="S41" s="29">
        <f t="shared" si="5"/>
        <v>0</v>
      </c>
      <c r="T41" s="64">
        <f t="shared" si="5"/>
        <v>2754</v>
      </c>
      <c r="U41" s="29">
        <f t="shared" si="5"/>
        <v>0</v>
      </c>
      <c r="V41" s="29">
        <f t="shared" si="5"/>
        <v>0</v>
      </c>
      <c r="W41" s="29">
        <f t="shared" si="5"/>
        <v>0</v>
      </c>
      <c r="X41" s="29">
        <f t="shared" si="5"/>
        <v>0</v>
      </c>
      <c r="Y41" s="64">
        <f t="shared" si="5"/>
        <v>0</v>
      </c>
      <c r="Z41" s="40">
        <f t="shared" ref="Z41:AE41" si="6">SUM(Z38:Z39)</f>
        <v>0</v>
      </c>
      <c r="AA41" s="29">
        <f t="shared" si="6"/>
        <v>0</v>
      </c>
      <c r="AB41" s="29">
        <f t="shared" si="6"/>
        <v>0</v>
      </c>
      <c r="AC41" s="29">
        <f t="shared" si="6"/>
        <v>0</v>
      </c>
      <c r="AD41" s="29">
        <f t="shared" si="6"/>
        <v>0</v>
      </c>
      <c r="AE41" s="29">
        <f t="shared" si="6"/>
        <v>0</v>
      </c>
      <c r="AF41" s="29">
        <f t="shared" ref="AF41:AO41" si="7">SUM(AF38:AF39)</f>
        <v>0</v>
      </c>
      <c r="AG41" s="29">
        <f t="shared" si="7"/>
        <v>0</v>
      </c>
      <c r="AH41" s="29">
        <f t="shared" si="7"/>
        <v>0</v>
      </c>
      <c r="AI41" s="64">
        <f t="shared" si="7"/>
        <v>0</v>
      </c>
      <c r="AJ41" s="29">
        <f t="shared" si="7"/>
        <v>2754</v>
      </c>
      <c r="AK41" s="29">
        <f t="shared" si="7"/>
        <v>8262</v>
      </c>
      <c r="AL41" s="29">
        <f t="shared" si="7"/>
        <v>0</v>
      </c>
      <c r="AM41" s="29">
        <f t="shared" si="7"/>
        <v>0</v>
      </c>
      <c r="AN41" s="29">
        <f t="shared" si="7"/>
        <v>2754</v>
      </c>
      <c r="AO41" s="64">
        <f t="shared" si="7"/>
        <v>0</v>
      </c>
    </row>
    <row r="42" spans="1:41" x14ac:dyDescent="0.25">
      <c r="A42" s="4" t="s">
        <v>58</v>
      </c>
      <c r="B42" s="4" t="s">
        <v>25</v>
      </c>
      <c r="C42" s="4"/>
      <c r="D42" s="4"/>
      <c r="E42" s="12"/>
      <c r="F42" s="12"/>
      <c r="G42" s="18"/>
      <c r="H42" s="18"/>
      <c r="I42" s="18"/>
      <c r="J42" s="19"/>
      <c r="K42" s="12"/>
      <c r="L42" s="18"/>
      <c r="M42" s="18"/>
      <c r="N42" s="18"/>
      <c r="O42" s="18"/>
      <c r="P42" s="18"/>
      <c r="Q42" s="18"/>
      <c r="R42" s="18"/>
      <c r="S42" s="18"/>
      <c r="T42" s="19"/>
      <c r="U42" s="12"/>
      <c r="V42" s="18"/>
      <c r="W42" s="18"/>
      <c r="X42" s="18"/>
      <c r="Y42" s="19"/>
      <c r="Z42" s="18"/>
      <c r="AA42" s="18"/>
      <c r="AB42" s="18"/>
      <c r="AC42" s="18"/>
      <c r="AD42" s="18"/>
      <c r="AE42" s="18"/>
      <c r="AF42" s="12"/>
      <c r="AG42" s="18"/>
      <c r="AH42" s="18"/>
      <c r="AI42" s="19"/>
      <c r="AJ42" s="12"/>
      <c r="AK42" s="18"/>
      <c r="AL42" s="18"/>
      <c r="AM42" s="18"/>
      <c r="AN42" s="18"/>
      <c r="AO42" s="19"/>
    </row>
    <row r="43" spans="1:41" x14ac:dyDescent="0.25">
      <c r="B43" t="s">
        <v>26</v>
      </c>
      <c r="C43" t="s">
        <v>27</v>
      </c>
      <c r="E43" s="85">
        <f>SUM(F43:AO43)</f>
        <v>0</v>
      </c>
      <c r="F43" s="27">
        <v>0</v>
      </c>
      <c r="G43" s="27">
        <v>0</v>
      </c>
      <c r="H43" s="27">
        <v>0</v>
      </c>
      <c r="I43" s="27">
        <v>0</v>
      </c>
      <c r="J43" s="63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/>
      <c r="S43" s="27">
        <v>0</v>
      </c>
      <c r="T43" s="63">
        <v>0</v>
      </c>
      <c r="U43" s="27">
        <v>0</v>
      </c>
      <c r="V43" s="27">
        <v>0</v>
      </c>
      <c r="W43" s="27">
        <v>0</v>
      </c>
      <c r="X43" s="27">
        <v>0</v>
      </c>
      <c r="Y43" s="63">
        <v>0</v>
      </c>
      <c r="Z43" s="3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63">
        <v>0</v>
      </c>
      <c r="AJ43" s="27">
        <v>0</v>
      </c>
      <c r="AK43" s="27">
        <v>0</v>
      </c>
      <c r="AL43" s="27">
        <v>0</v>
      </c>
      <c r="AM43" s="27">
        <v>0</v>
      </c>
      <c r="AN43" s="27">
        <v>0</v>
      </c>
      <c r="AO43" s="63">
        <v>0</v>
      </c>
    </row>
    <row r="44" spans="1:41" x14ac:dyDescent="0.25">
      <c r="B44" s="4" t="s">
        <v>28</v>
      </c>
      <c r="C44" s="1"/>
      <c r="D44" s="1"/>
      <c r="E44" s="10"/>
      <c r="F44" s="10"/>
      <c r="G44" s="16"/>
      <c r="H44" s="16"/>
      <c r="I44" s="16"/>
      <c r="J44" s="17"/>
      <c r="K44" s="10"/>
      <c r="L44" s="16"/>
      <c r="M44" s="16"/>
      <c r="N44" s="16"/>
      <c r="O44" s="16"/>
      <c r="P44" s="16"/>
      <c r="Q44" s="16"/>
      <c r="R44" s="16"/>
      <c r="S44" s="16"/>
      <c r="T44" s="17"/>
      <c r="U44" s="10"/>
      <c r="V44" s="16"/>
      <c r="W44" s="16"/>
      <c r="X44" s="16"/>
      <c r="Y44" s="17"/>
      <c r="Z44" s="17"/>
      <c r="AA44" s="17"/>
      <c r="AB44" s="17"/>
      <c r="AC44" s="17"/>
      <c r="AD44" s="17"/>
      <c r="AE44" s="16"/>
      <c r="AF44" s="6"/>
      <c r="AG44" s="17"/>
      <c r="AH44" s="17"/>
      <c r="AI44" s="17"/>
      <c r="AJ44" s="6"/>
      <c r="AK44" s="17"/>
      <c r="AL44" s="17"/>
      <c r="AM44" s="17"/>
      <c r="AN44" s="17"/>
      <c r="AO44" s="17"/>
    </row>
    <row r="45" spans="1:41" x14ac:dyDescent="0.25">
      <c r="E45" s="85">
        <f>SUM(F45:AO45)</f>
        <v>0</v>
      </c>
      <c r="F45" s="27">
        <v>0</v>
      </c>
      <c r="G45" s="27">
        <v>0</v>
      </c>
      <c r="H45" s="27">
        <v>0</v>
      </c>
      <c r="I45" s="27">
        <v>0</v>
      </c>
      <c r="J45" s="63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/>
      <c r="S45" s="27">
        <v>0</v>
      </c>
      <c r="T45" s="63">
        <v>0</v>
      </c>
      <c r="U45" s="27">
        <f>U43</f>
        <v>0</v>
      </c>
      <c r="V45" s="27">
        <f t="shared" ref="V45:Y45" si="8">V43</f>
        <v>0</v>
      </c>
      <c r="W45" s="27">
        <f t="shared" si="8"/>
        <v>0</v>
      </c>
      <c r="X45" s="27">
        <f t="shared" si="8"/>
        <v>0</v>
      </c>
      <c r="Y45" s="63">
        <f t="shared" si="8"/>
        <v>0</v>
      </c>
      <c r="Z45" s="37">
        <f t="shared" ref="Z45:AA45" si="9">Z43</f>
        <v>0</v>
      </c>
      <c r="AA45" s="27">
        <f t="shared" si="9"/>
        <v>0</v>
      </c>
      <c r="AB45" s="27">
        <f t="shared" ref="AB45:AF45" si="10">AB43</f>
        <v>0</v>
      </c>
      <c r="AC45" s="27">
        <f t="shared" si="10"/>
        <v>0</v>
      </c>
      <c r="AD45" s="27">
        <f>AD43</f>
        <v>0</v>
      </c>
      <c r="AE45" s="27">
        <f t="shared" si="10"/>
        <v>0</v>
      </c>
      <c r="AF45" s="27">
        <f t="shared" si="10"/>
        <v>0</v>
      </c>
      <c r="AG45" s="27">
        <f t="shared" ref="AG45:AO45" si="11">AG43</f>
        <v>0</v>
      </c>
      <c r="AH45" s="27">
        <f t="shared" si="11"/>
        <v>0</v>
      </c>
      <c r="AI45" s="63">
        <f t="shared" si="11"/>
        <v>0</v>
      </c>
      <c r="AJ45" s="27">
        <f t="shared" si="11"/>
        <v>0</v>
      </c>
      <c r="AK45" s="27">
        <f t="shared" si="11"/>
        <v>0</v>
      </c>
      <c r="AL45" s="27">
        <f t="shared" si="11"/>
        <v>0</v>
      </c>
      <c r="AM45" s="27">
        <f t="shared" si="11"/>
        <v>0</v>
      </c>
      <c r="AN45" s="27">
        <f t="shared" si="11"/>
        <v>0</v>
      </c>
      <c r="AO45" s="63">
        <f t="shared" si="11"/>
        <v>0</v>
      </c>
    </row>
    <row r="46" spans="1:41" x14ac:dyDescent="0.25">
      <c r="A46" s="4" t="s">
        <v>59</v>
      </c>
      <c r="B46" s="4" t="s">
        <v>29</v>
      </c>
      <c r="C46" s="4"/>
      <c r="D46" s="4"/>
      <c r="E46" s="12"/>
      <c r="F46" s="12"/>
      <c r="G46" s="18"/>
      <c r="H46" s="18"/>
      <c r="I46" s="18"/>
      <c r="J46" s="19"/>
      <c r="K46" s="12"/>
      <c r="L46" s="18"/>
      <c r="M46" s="18"/>
      <c r="N46" s="18"/>
      <c r="O46" s="18"/>
      <c r="P46" s="18"/>
      <c r="Q46" s="18"/>
      <c r="R46" s="18"/>
      <c r="S46" s="18"/>
      <c r="T46" s="19"/>
      <c r="U46" s="12"/>
      <c r="V46" s="18"/>
      <c r="W46" s="18"/>
      <c r="X46" s="18"/>
      <c r="Y46" s="19"/>
      <c r="Z46" s="19"/>
      <c r="AA46" s="19"/>
      <c r="AB46" s="19"/>
      <c r="AC46" s="19"/>
      <c r="AD46" s="19"/>
      <c r="AE46" s="18"/>
      <c r="AF46" s="8"/>
      <c r="AG46" s="19"/>
      <c r="AH46" s="19"/>
      <c r="AI46" s="19"/>
      <c r="AJ46" s="8"/>
      <c r="AK46" s="19"/>
      <c r="AL46" s="19"/>
      <c r="AM46" s="19"/>
      <c r="AN46" s="19"/>
      <c r="AO46" s="19"/>
    </row>
    <row r="47" spans="1:41" s="95" customFormat="1" x14ac:dyDescent="0.25">
      <c r="B47" s="95" t="s">
        <v>35</v>
      </c>
      <c r="E47" s="102">
        <f>SUM(F47:AO47)</f>
        <v>107202.51000000001</v>
      </c>
      <c r="F47" s="132">
        <v>23715</v>
      </c>
      <c r="G47" s="134">
        <v>0</v>
      </c>
      <c r="H47" s="134">
        <v>0</v>
      </c>
      <c r="I47" s="134">
        <v>0</v>
      </c>
      <c r="J47" s="135">
        <v>0</v>
      </c>
      <c r="K47" s="132">
        <v>6490.26</v>
      </c>
      <c r="L47" s="134">
        <v>0</v>
      </c>
      <c r="M47" s="134">
        <v>0</v>
      </c>
      <c r="N47" s="134">
        <v>0</v>
      </c>
      <c r="O47" s="134">
        <v>0</v>
      </c>
      <c r="P47" s="134">
        <v>0</v>
      </c>
      <c r="Q47" s="134">
        <v>7650</v>
      </c>
      <c r="R47" s="134">
        <v>62500.5</v>
      </c>
      <c r="S47" s="134">
        <v>0</v>
      </c>
      <c r="T47" s="135">
        <v>1453.5</v>
      </c>
      <c r="U47" s="132">
        <v>0</v>
      </c>
      <c r="V47" s="134">
        <v>0</v>
      </c>
      <c r="W47" s="134">
        <v>0</v>
      </c>
      <c r="X47" s="134">
        <v>0</v>
      </c>
      <c r="Y47" s="135">
        <v>0</v>
      </c>
      <c r="Z47" s="135">
        <v>0</v>
      </c>
      <c r="AA47" s="135">
        <v>765</v>
      </c>
      <c r="AB47" s="135">
        <v>0</v>
      </c>
      <c r="AC47" s="135">
        <v>2409.75</v>
      </c>
      <c r="AD47" s="135">
        <v>0</v>
      </c>
      <c r="AE47" s="134">
        <v>0</v>
      </c>
      <c r="AF47" s="133">
        <v>0</v>
      </c>
      <c r="AG47" s="135">
        <v>0</v>
      </c>
      <c r="AH47" s="135">
        <v>0</v>
      </c>
      <c r="AI47" s="135">
        <v>0</v>
      </c>
      <c r="AJ47" s="133">
        <v>1453.5</v>
      </c>
      <c r="AK47" s="135">
        <v>0</v>
      </c>
      <c r="AL47" s="135">
        <v>0</v>
      </c>
      <c r="AM47" s="135">
        <v>0</v>
      </c>
      <c r="AN47" s="135">
        <v>765</v>
      </c>
      <c r="AO47" s="135">
        <v>0</v>
      </c>
    </row>
    <row r="48" spans="1:41" x14ac:dyDescent="0.25">
      <c r="B48" t="s">
        <v>30</v>
      </c>
      <c r="E48" s="85">
        <f>SUM(F48:AO48)</f>
        <v>0</v>
      </c>
      <c r="F48" s="89">
        <v>0</v>
      </c>
      <c r="G48" s="118">
        <v>0</v>
      </c>
      <c r="H48" s="118">
        <v>0</v>
      </c>
      <c r="I48" s="118">
        <v>0</v>
      </c>
      <c r="J48" s="119">
        <v>0</v>
      </c>
      <c r="K48" s="31">
        <v>0</v>
      </c>
      <c r="L48" s="128">
        <v>0</v>
      </c>
      <c r="M48" s="128">
        <v>0</v>
      </c>
      <c r="N48" s="128">
        <v>0</v>
      </c>
      <c r="O48" s="128">
        <v>0</v>
      </c>
      <c r="P48" s="128">
        <v>0</v>
      </c>
      <c r="Q48" s="128">
        <v>0</v>
      </c>
      <c r="R48" s="128">
        <v>0</v>
      </c>
      <c r="S48" s="128">
        <v>0</v>
      </c>
      <c r="T48" s="131">
        <v>0</v>
      </c>
      <c r="U48" s="31">
        <v>0</v>
      </c>
      <c r="V48" s="120">
        <v>0</v>
      </c>
      <c r="W48" s="120">
        <v>0</v>
      </c>
      <c r="X48" s="120">
        <v>0</v>
      </c>
      <c r="Y48" s="121">
        <v>0</v>
      </c>
      <c r="Z48" s="118">
        <v>0</v>
      </c>
      <c r="AA48" s="120">
        <v>0</v>
      </c>
      <c r="AB48" s="120">
        <v>0</v>
      </c>
      <c r="AC48" s="120">
        <v>0</v>
      </c>
      <c r="AD48" s="120">
        <v>0</v>
      </c>
      <c r="AE48" s="120">
        <v>0</v>
      </c>
      <c r="AF48" s="120">
        <v>0</v>
      </c>
      <c r="AG48" s="120">
        <v>0</v>
      </c>
      <c r="AH48" s="120">
        <v>0</v>
      </c>
      <c r="AI48" s="121">
        <v>0</v>
      </c>
      <c r="AJ48" s="120">
        <v>0</v>
      </c>
      <c r="AK48" s="31">
        <v>0</v>
      </c>
      <c r="AL48" s="120">
        <v>0</v>
      </c>
      <c r="AM48" s="120">
        <v>0</v>
      </c>
      <c r="AN48" s="120">
        <v>0</v>
      </c>
      <c r="AO48" s="121">
        <v>0</v>
      </c>
    </row>
    <row r="49" spans="1:41" x14ac:dyDescent="0.25">
      <c r="B49" t="s">
        <v>31</v>
      </c>
      <c r="E49" s="85">
        <f>SUM(F49:AO49)</f>
        <v>0</v>
      </c>
      <c r="F49" s="89">
        <v>0</v>
      </c>
      <c r="G49" s="118">
        <v>0</v>
      </c>
      <c r="H49" s="118">
        <v>0</v>
      </c>
      <c r="I49" s="118">
        <v>0</v>
      </c>
      <c r="J49" s="119">
        <v>0</v>
      </c>
      <c r="K49" s="31">
        <v>0</v>
      </c>
      <c r="L49" s="128">
        <v>0</v>
      </c>
      <c r="M49" s="128">
        <v>0</v>
      </c>
      <c r="N49" s="128">
        <v>0</v>
      </c>
      <c r="O49" s="128">
        <v>0</v>
      </c>
      <c r="P49" s="128">
        <v>0</v>
      </c>
      <c r="Q49" s="128">
        <v>0</v>
      </c>
      <c r="R49" s="128">
        <v>0</v>
      </c>
      <c r="S49" s="128">
        <v>0</v>
      </c>
      <c r="T49" s="131">
        <v>0</v>
      </c>
      <c r="U49" s="31">
        <v>0</v>
      </c>
      <c r="V49" s="120">
        <v>0</v>
      </c>
      <c r="W49" s="120">
        <v>0</v>
      </c>
      <c r="X49" s="120">
        <v>0</v>
      </c>
      <c r="Y49" s="121">
        <v>0</v>
      </c>
      <c r="Z49" s="118">
        <v>0</v>
      </c>
      <c r="AA49" s="120">
        <v>0</v>
      </c>
      <c r="AB49" s="120">
        <v>0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1">
        <v>0</v>
      </c>
      <c r="AJ49" s="120">
        <v>0</v>
      </c>
      <c r="AK49" s="31">
        <v>0</v>
      </c>
      <c r="AL49" s="120">
        <v>0</v>
      </c>
      <c r="AM49" s="120">
        <v>0</v>
      </c>
      <c r="AN49" s="120">
        <v>0</v>
      </c>
      <c r="AO49" s="121">
        <v>0</v>
      </c>
    </row>
    <row r="50" spans="1:41" x14ac:dyDescent="0.25">
      <c r="B50" t="s">
        <v>32</v>
      </c>
      <c r="E50" s="85">
        <f>SUM(F50:AO50)</f>
        <v>0</v>
      </c>
      <c r="F50" s="89">
        <v>0</v>
      </c>
      <c r="G50" s="118">
        <v>0</v>
      </c>
      <c r="H50" s="118">
        <v>0</v>
      </c>
      <c r="I50" s="118">
        <v>0</v>
      </c>
      <c r="J50" s="119">
        <v>0</v>
      </c>
      <c r="K50" s="31">
        <v>0</v>
      </c>
      <c r="L50" s="128">
        <v>0</v>
      </c>
      <c r="M50" s="128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v>0</v>
      </c>
      <c r="S50" s="128">
        <v>0</v>
      </c>
      <c r="T50" s="131">
        <v>0</v>
      </c>
      <c r="U50" s="31">
        <v>0</v>
      </c>
      <c r="V50" s="120">
        <v>0</v>
      </c>
      <c r="W50" s="120">
        <v>0</v>
      </c>
      <c r="X50" s="120">
        <v>0</v>
      </c>
      <c r="Y50" s="121">
        <v>0</v>
      </c>
      <c r="Z50" s="118">
        <v>0</v>
      </c>
      <c r="AA50" s="120">
        <v>0</v>
      </c>
      <c r="AB50" s="120">
        <v>0</v>
      </c>
      <c r="AC50" s="120">
        <v>0</v>
      </c>
      <c r="AD50" s="120">
        <v>0</v>
      </c>
      <c r="AE50" s="120">
        <v>0</v>
      </c>
      <c r="AF50" s="120">
        <v>0</v>
      </c>
      <c r="AG50" s="120">
        <v>0</v>
      </c>
      <c r="AH50" s="120">
        <v>0</v>
      </c>
      <c r="AI50" s="121">
        <v>0</v>
      </c>
      <c r="AJ50" s="120">
        <v>0</v>
      </c>
      <c r="AK50" s="31">
        <v>0</v>
      </c>
      <c r="AL50" s="120">
        <v>0</v>
      </c>
      <c r="AM50" s="120">
        <v>0</v>
      </c>
      <c r="AN50" s="120">
        <v>0</v>
      </c>
      <c r="AO50" s="121">
        <v>0</v>
      </c>
    </row>
    <row r="51" spans="1:41" x14ac:dyDescent="0.25">
      <c r="B51" t="s">
        <v>33</v>
      </c>
      <c r="E51" s="85">
        <f>SUM(F51:AO51)</f>
        <v>0</v>
      </c>
      <c r="F51" s="89">
        <v>0</v>
      </c>
      <c r="G51" s="118">
        <v>0</v>
      </c>
      <c r="H51" s="118">
        <v>0</v>
      </c>
      <c r="I51" s="118">
        <v>0</v>
      </c>
      <c r="J51" s="119">
        <v>0</v>
      </c>
      <c r="K51" s="31">
        <v>0</v>
      </c>
      <c r="L51" s="128">
        <v>0</v>
      </c>
      <c r="M51" s="128">
        <v>0</v>
      </c>
      <c r="N51" s="128">
        <v>0</v>
      </c>
      <c r="O51" s="128">
        <v>0</v>
      </c>
      <c r="P51" s="128">
        <v>0</v>
      </c>
      <c r="Q51" s="128">
        <v>0</v>
      </c>
      <c r="R51" s="128">
        <v>0</v>
      </c>
      <c r="S51" s="128">
        <v>0</v>
      </c>
      <c r="T51" s="131">
        <v>0</v>
      </c>
      <c r="U51" s="31">
        <v>0</v>
      </c>
      <c r="V51" s="120">
        <v>0</v>
      </c>
      <c r="W51" s="120">
        <v>0</v>
      </c>
      <c r="X51" s="120">
        <v>0</v>
      </c>
      <c r="Y51" s="121">
        <v>0</v>
      </c>
      <c r="Z51" s="118">
        <v>0</v>
      </c>
      <c r="AA51" s="120">
        <v>0</v>
      </c>
      <c r="AB51" s="120">
        <v>0</v>
      </c>
      <c r="AC51" s="120">
        <v>0</v>
      </c>
      <c r="AD51" s="120">
        <v>0</v>
      </c>
      <c r="AE51" s="120">
        <v>0</v>
      </c>
      <c r="AF51" s="120">
        <v>0</v>
      </c>
      <c r="AG51" s="120">
        <v>0</v>
      </c>
      <c r="AH51" s="120">
        <v>0</v>
      </c>
      <c r="AI51" s="121">
        <v>0</v>
      </c>
      <c r="AJ51" s="120">
        <v>0</v>
      </c>
      <c r="AK51" s="31">
        <v>0</v>
      </c>
      <c r="AL51" s="120">
        <v>0</v>
      </c>
      <c r="AM51" s="120">
        <v>0</v>
      </c>
      <c r="AN51" s="120">
        <v>0</v>
      </c>
      <c r="AO51" s="121">
        <v>0</v>
      </c>
    </row>
    <row r="52" spans="1:41" x14ac:dyDescent="0.25">
      <c r="A52" t="s">
        <v>60</v>
      </c>
      <c r="B52" s="4" t="s">
        <v>34</v>
      </c>
      <c r="C52" s="1"/>
      <c r="D52" s="1"/>
      <c r="E52" s="10"/>
      <c r="F52" s="10"/>
      <c r="G52" s="16"/>
      <c r="H52" s="16"/>
      <c r="I52" s="16"/>
      <c r="J52" s="17"/>
      <c r="K52" s="10"/>
      <c r="L52" s="16"/>
      <c r="M52" s="16"/>
      <c r="N52" s="16"/>
      <c r="O52" s="16"/>
      <c r="P52" s="16"/>
      <c r="Q52" s="16"/>
      <c r="R52" s="16"/>
      <c r="S52" s="16"/>
      <c r="T52" s="17"/>
      <c r="U52" s="10"/>
      <c r="V52" s="16"/>
      <c r="W52" s="16"/>
      <c r="X52" s="16"/>
      <c r="Y52" s="17"/>
      <c r="Z52" s="17"/>
      <c r="AA52" s="17"/>
      <c r="AB52" s="17"/>
      <c r="AC52" s="17"/>
      <c r="AD52" s="17"/>
      <c r="AE52" s="16"/>
      <c r="AF52" s="6"/>
      <c r="AG52" s="17"/>
      <c r="AH52" s="17"/>
      <c r="AI52" s="17"/>
      <c r="AJ52" s="6"/>
      <c r="AK52" s="17"/>
      <c r="AL52" s="17"/>
      <c r="AM52" s="17"/>
      <c r="AN52" s="17"/>
      <c r="AO52" s="17"/>
    </row>
    <row r="53" spans="1:41" x14ac:dyDescent="0.25">
      <c r="E53" s="85">
        <f>SUM(E47:E51)</f>
        <v>107202.51000000001</v>
      </c>
      <c r="F53" s="30">
        <f>SUM(F47:F51)</f>
        <v>23715</v>
      </c>
      <c r="G53" s="46">
        <f t="shared" ref="G53:I53" si="12">SUM(G47:G51)</f>
        <v>0</v>
      </c>
      <c r="H53" s="46">
        <f t="shared" si="12"/>
        <v>0</v>
      </c>
      <c r="I53" s="46">
        <f t="shared" si="12"/>
        <v>0</v>
      </c>
      <c r="J53" s="36">
        <f t="shared" ref="J53" si="13">SUM(J47:J51)</f>
        <v>0</v>
      </c>
      <c r="K53" s="30">
        <f>SUM(K47:K51)</f>
        <v>6490.26</v>
      </c>
      <c r="L53" s="46">
        <f t="shared" ref="L53:Y53" si="14">SUM(L47:L51)</f>
        <v>0</v>
      </c>
      <c r="M53" s="46">
        <f t="shared" si="14"/>
        <v>0</v>
      </c>
      <c r="N53" s="46">
        <f t="shared" si="14"/>
        <v>0</v>
      </c>
      <c r="O53" s="46">
        <f t="shared" si="14"/>
        <v>0</v>
      </c>
      <c r="P53" s="46">
        <f t="shared" si="14"/>
        <v>0</v>
      </c>
      <c r="Q53" s="46">
        <f t="shared" si="14"/>
        <v>7650</v>
      </c>
      <c r="R53" s="46"/>
      <c r="S53" s="46">
        <f t="shared" si="14"/>
        <v>0</v>
      </c>
      <c r="T53" s="36">
        <f t="shared" si="14"/>
        <v>1453.5</v>
      </c>
      <c r="U53" s="30">
        <f t="shared" si="14"/>
        <v>0</v>
      </c>
      <c r="V53" s="46">
        <f t="shared" si="14"/>
        <v>0</v>
      </c>
      <c r="W53" s="46">
        <f t="shared" si="14"/>
        <v>0</v>
      </c>
      <c r="X53" s="46">
        <f t="shared" si="14"/>
        <v>0</v>
      </c>
      <c r="Y53" s="36">
        <f t="shared" si="14"/>
        <v>0</v>
      </c>
      <c r="Z53" s="46">
        <f t="shared" ref="Z53:AE53" si="15">SUM(Z47:Z51)</f>
        <v>0</v>
      </c>
      <c r="AA53" s="46">
        <f t="shared" si="15"/>
        <v>765</v>
      </c>
      <c r="AB53" s="46">
        <f t="shared" si="15"/>
        <v>0</v>
      </c>
      <c r="AC53" s="46">
        <f t="shared" si="15"/>
        <v>2409.75</v>
      </c>
      <c r="AD53" s="46">
        <f t="shared" si="15"/>
        <v>0</v>
      </c>
      <c r="AE53" s="46">
        <f t="shared" si="15"/>
        <v>0</v>
      </c>
      <c r="AF53" s="30">
        <f t="shared" ref="AF53:AO53" si="16">SUM(AF47:AF51)</f>
        <v>0</v>
      </c>
      <c r="AG53" s="46">
        <f t="shared" si="16"/>
        <v>0</v>
      </c>
      <c r="AH53" s="46">
        <f t="shared" si="16"/>
        <v>0</v>
      </c>
      <c r="AI53" s="36">
        <f t="shared" si="16"/>
        <v>0</v>
      </c>
      <c r="AJ53" s="30">
        <f t="shared" si="16"/>
        <v>1453.5</v>
      </c>
      <c r="AK53" s="46">
        <f t="shared" si="16"/>
        <v>0</v>
      </c>
      <c r="AL53" s="46">
        <f t="shared" si="16"/>
        <v>0</v>
      </c>
      <c r="AM53" s="46">
        <f t="shared" si="16"/>
        <v>0</v>
      </c>
      <c r="AN53" s="46">
        <f t="shared" si="16"/>
        <v>765</v>
      </c>
      <c r="AO53" s="36">
        <f t="shared" si="16"/>
        <v>0</v>
      </c>
    </row>
    <row r="54" spans="1:41" x14ac:dyDescent="0.25">
      <c r="A54" t="s">
        <v>61</v>
      </c>
      <c r="B54" s="4" t="s">
        <v>36</v>
      </c>
      <c r="C54" s="1"/>
      <c r="D54" s="1"/>
      <c r="E54" s="10"/>
      <c r="F54" s="10"/>
      <c r="G54" s="16"/>
      <c r="H54" s="16"/>
      <c r="I54" s="16"/>
      <c r="J54" s="17"/>
      <c r="K54" s="10"/>
      <c r="L54" s="16"/>
      <c r="M54" s="16"/>
      <c r="N54" s="16"/>
      <c r="O54" s="16"/>
      <c r="P54" s="16"/>
      <c r="Q54" s="16"/>
      <c r="R54" s="16"/>
      <c r="S54" s="16"/>
      <c r="T54" s="17"/>
      <c r="U54" s="10"/>
      <c r="V54" s="16"/>
      <c r="W54" s="16"/>
      <c r="X54" s="16"/>
      <c r="Y54" s="17"/>
      <c r="Z54" s="17"/>
      <c r="AA54" s="17"/>
      <c r="AB54" s="17"/>
      <c r="AC54" s="17"/>
      <c r="AD54" s="17"/>
      <c r="AE54" s="16"/>
      <c r="AF54" s="6"/>
      <c r="AG54" s="17"/>
      <c r="AH54" s="17"/>
      <c r="AI54" s="17"/>
      <c r="AJ54" s="6"/>
      <c r="AK54" s="17"/>
      <c r="AL54" s="17"/>
      <c r="AM54" s="17"/>
      <c r="AN54" s="17"/>
      <c r="AO54" s="17"/>
    </row>
    <row r="55" spans="1:41" x14ac:dyDescent="0.25">
      <c r="B55" s="47"/>
      <c r="C55" s="47"/>
      <c r="D55" s="47"/>
      <c r="E55" s="49"/>
      <c r="F55" s="49"/>
      <c r="G55" s="50"/>
      <c r="H55" s="50"/>
      <c r="I55" s="50"/>
      <c r="J55" s="51"/>
      <c r="K55" s="49"/>
      <c r="L55" s="50"/>
      <c r="M55" s="50"/>
      <c r="N55" s="50"/>
      <c r="O55" s="50"/>
      <c r="P55" s="50"/>
      <c r="Q55" s="50"/>
      <c r="R55" s="50"/>
      <c r="S55" s="50"/>
      <c r="T55" s="51"/>
      <c r="U55" s="49"/>
      <c r="V55" s="50"/>
      <c r="W55" s="50"/>
      <c r="X55" s="50"/>
      <c r="Y55" s="51"/>
      <c r="Z55" s="51"/>
      <c r="AA55" s="51"/>
      <c r="AB55" s="51"/>
      <c r="AC55" s="51"/>
      <c r="AD55" s="51"/>
      <c r="AE55" s="50"/>
      <c r="AF55" s="48"/>
      <c r="AG55" s="51"/>
      <c r="AH55" s="51"/>
      <c r="AI55" s="51"/>
      <c r="AJ55" s="48"/>
      <c r="AK55" s="51"/>
      <c r="AL55" s="51"/>
      <c r="AM55" s="51"/>
      <c r="AN55" s="51"/>
      <c r="AO55" s="51"/>
    </row>
    <row r="56" spans="1:41" x14ac:dyDescent="0.25">
      <c r="B56" t="s">
        <v>37</v>
      </c>
      <c r="E56" s="85">
        <f>SUM(F56:AO56)</f>
        <v>0</v>
      </c>
      <c r="F56" s="27">
        <v>0</v>
      </c>
      <c r="G56" s="27">
        <v>0</v>
      </c>
      <c r="H56" s="27">
        <v>0</v>
      </c>
      <c r="I56" s="27">
        <v>0</v>
      </c>
      <c r="J56" s="63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/>
      <c r="S56" s="27">
        <v>0</v>
      </c>
      <c r="T56" s="63">
        <v>0</v>
      </c>
      <c r="U56" s="27">
        <v>0</v>
      </c>
      <c r="V56" s="27">
        <v>0</v>
      </c>
      <c r="W56" s="27">
        <v>0</v>
      </c>
      <c r="X56" s="27">
        <v>0</v>
      </c>
      <c r="Y56" s="63">
        <v>0</v>
      </c>
      <c r="Z56" s="37">
        <v>0</v>
      </c>
      <c r="AA56" s="27">
        <v>0</v>
      </c>
      <c r="AB56" s="27">
        <v>0</v>
      </c>
      <c r="AC56" s="27">
        <v>0</v>
      </c>
      <c r="AD56" s="27">
        <v>0</v>
      </c>
      <c r="AE56" s="27">
        <v>0</v>
      </c>
      <c r="AF56" s="27">
        <v>0</v>
      </c>
      <c r="AG56" s="27">
        <v>0</v>
      </c>
      <c r="AH56" s="27">
        <v>0</v>
      </c>
      <c r="AI56" s="63">
        <v>0</v>
      </c>
      <c r="AJ56" s="27">
        <v>0</v>
      </c>
      <c r="AK56" s="27">
        <v>0</v>
      </c>
      <c r="AL56" s="27">
        <v>0</v>
      </c>
      <c r="AM56" s="27">
        <v>0</v>
      </c>
      <c r="AN56" s="27">
        <v>0</v>
      </c>
      <c r="AO56" s="63">
        <v>0</v>
      </c>
    </row>
    <row r="57" spans="1:41" x14ac:dyDescent="0.25">
      <c r="B57" t="s">
        <v>38</v>
      </c>
      <c r="E57" s="85">
        <f>SUM(F57:AO57)</f>
        <v>0</v>
      </c>
      <c r="F57" s="27">
        <v>0</v>
      </c>
      <c r="G57" s="27">
        <v>0</v>
      </c>
      <c r="H57" s="27">
        <v>0</v>
      </c>
      <c r="I57" s="27">
        <v>0</v>
      </c>
      <c r="J57" s="63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/>
      <c r="S57" s="27">
        <v>0</v>
      </c>
      <c r="T57" s="63">
        <v>0</v>
      </c>
      <c r="U57" s="27">
        <v>0</v>
      </c>
      <c r="V57" s="27">
        <v>0</v>
      </c>
      <c r="W57" s="27">
        <v>0</v>
      </c>
      <c r="X57" s="27">
        <v>0</v>
      </c>
      <c r="Y57" s="63">
        <v>0</v>
      </c>
      <c r="Z57" s="37">
        <v>0</v>
      </c>
      <c r="AA57" s="27">
        <v>0</v>
      </c>
      <c r="AB57" s="27">
        <v>0</v>
      </c>
      <c r="AC57" s="27">
        <v>0</v>
      </c>
      <c r="AD57" s="27">
        <v>0</v>
      </c>
      <c r="AE57" s="27">
        <v>0</v>
      </c>
      <c r="AF57" s="27">
        <v>0</v>
      </c>
      <c r="AG57" s="27">
        <v>0</v>
      </c>
      <c r="AH57" s="27">
        <v>0</v>
      </c>
      <c r="AI57" s="63">
        <v>0</v>
      </c>
      <c r="AJ57" s="27">
        <v>0</v>
      </c>
      <c r="AK57" s="27">
        <v>0</v>
      </c>
      <c r="AL57" s="27">
        <v>0</v>
      </c>
      <c r="AM57" s="27">
        <v>0</v>
      </c>
      <c r="AN57" s="27">
        <v>0</v>
      </c>
      <c r="AO57" s="63">
        <v>0</v>
      </c>
    </row>
    <row r="58" spans="1:41" x14ac:dyDescent="0.25">
      <c r="B58" t="s">
        <v>39</v>
      </c>
      <c r="E58" s="85">
        <f>SUM(F58:AO58)</f>
        <v>0</v>
      </c>
      <c r="F58" s="27">
        <v>0</v>
      </c>
      <c r="G58" s="27">
        <v>0</v>
      </c>
      <c r="H58" s="27">
        <v>0</v>
      </c>
      <c r="I58" s="27">
        <v>0</v>
      </c>
      <c r="J58" s="63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/>
      <c r="S58" s="27">
        <v>0</v>
      </c>
      <c r="T58" s="63">
        <v>0</v>
      </c>
      <c r="U58" s="27">
        <v>0</v>
      </c>
      <c r="V58" s="27">
        <v>0</v>
      </c>
      <c r="W58" s="27">
        <v>0</v>
      </c>
      <c r="X58" s="27">
        <v>0</v>
      </c>
      <c r="Y58" s="63">
        <v>0</v>
      </c>
      <c r="Z58" s="3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63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63">
        <v>0</v>
      </c>
    </row>
    <row r="59" spans="1:41" x14ac:dyDescent="0.25">
      <c r="B59" t="s">
        <v>40</v>
      </c>
      <c r="E59" s="85">
        <f>SUM(F59:AO59)</f>
        <v>0</v>
      </c>
      <c r="F59" s="27">
        <v>0</v>
      </c>
      <c r="G59" s="27">
        <v>0</v>
      </c>
      <c r="H59" s="27">
        <v>0</v>
      </c>
      <c r="I59" s="27">
        <v>0</v>
      </c>
      <c r="J59" s="63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/>
      <c r="S59" s="27">
        <v>0</v>
      </c>
      <c r="T59" s="63">
        <v>0</v>
      </c>
      <c r="U59" s="27">
        <v>0</v>
      </c>
      <c r="V59" s="27">
        <v>0</v>
      </c>
      <c r="W59" s="27">
        <v>0</v>
      </c>
      <c r="X59" s="27">
        <v>0</v>
      </c>
      <c r="Y59" s="63">
        <v>0</v>
      </c>
      <c r="Z59" s="37">
        <v>0</v>
      </c>
      <c r="AA59" s="27">
        <v>0</v>
      </c>
      <c r="AB59" s="27">
        <v>0</v>
      </c>
      <c r="AC59" s="27">
        <v>0</v>
      </c>
      <c r="AD59" s="27">
        <v>0</v>
      </c>
      <c r="AE59" s="27">
        <v>0</v>
      </c>
      <c r="AF59" s="27">
        <v>0</v>
      </c>
      <c r="AG59" s="27">
        <v>0</v>
      </c>
      <c r="AH59" s="27">
        <v>0</v>
      </c>
      <c r="AI59" s="63">
        <v>0</v>
      </c>
      <c r="AJ59" s="27">
        <v>0</v>
      </c>
      <c r="AK59" s="27">
        <v>0</v>
      </c>
      <c r="AL59" s="27">
        <v>0</v>
      </c>
      <c r="AM59" s="27">
        <v>0</v>
      </c>
      <c r="AN59" s="27">
        <v>0</v>
      </c>
      <c r="AO59" s="63">
        <v>0</v>
      </c>
    </row>
    <row r="60" spans="1:41" x14ac:dyDescent="0.25">
      <c r="B60" t="s">
        <v>41</v>
      </c>
      <c r="E60" s="85">
        <f>SUM(F60:AO60)</f>
        <v>0</v>
      </c>
      <c r="F60" s="27">
        <v>0</v>
      </c>
      <c r="G60" s="27">
        <v>0</v>
      </c>
      <c r="H60" s="27">
        <v>0</v>
      </c>
      <c r="I60" s="27">
        <v>0</v>
      </c>
      <c r="J60" s="63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/>
      <c r="S60" s="27">
        <v>0</v>
      </c>
      <c r="T60" s="63">
        <v>0</v>
      </c>
      <c r="U60" s="27">
        <v>0</v>
      </c>
      <c r="V60" s="27">
        <v>0</v>
      </c>
      <c r="W60" s="27">
        <v>0</v>
      </c>
      <c r="X60" s="27">
        <v>0</v>
      </c>
      <c r="Y60" s="63">
        <v>0</v>
      </c>
      <c r="Z60" s="3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63">
        <v>0</v>
      </c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63">
        <v>0</v>
      </c>
    </row>
    <row r="61" spans="1:41" x14ac:dyDescent="0.25">
      <c r="A61" t="s">
        <v>62</v>
      </c>
      <c r="B61" s="4" t="s">
        <v>42</v>
      </c>
      <c r="C61" s="1"/>
      <c r="D61" s="1"/>
      <c r="E61" s="10"/>
      <c r="F61" s="10"/>
      <c r="G61" s="16"/>
      <c r="H61" s="16"/>
      <c r="I61" s="16"/>
      <c r="J61" s="17"/>
      <c r="K61" s="10"/>
      <c r="L61" s="16"/>
      <c r="M61" s="16"/>
      <c r="N61" s="16"/>
      <c r="O61" s="16"/>
      <c r="P61" s="16"/>
      <c r="Q61" s="16"/>
      <c r="R61" s="16"/>
      <c r="S61" s="16"/>
      <c r="T61" s="17"/>
      <c r="U61" s="10"/>
      <c r="V61" s="16"/>
      <c r="W61" s="16"/>
      <c r="X61" s="16"/>
      <c r="Y61" s="17"/>
      <c r="Z61" s="17"/>
      <c r="AA61" s="17"/>
      <c r="AB61" s="17"/>
      <c r="AC61" s="17"/>
      <c r="AD61" s="17"/>
      <c r="AE61" s="16"/>
      <c r="AF61" s="6"/>
      <c r="AG61" s="17"/>
      <c r="AH61" s="17"/>
      <c r="AI61" s="17"/>
      <c r="AJ61" s="6"/>
      <c r="AK61" s="17"/>
      <c r="AL61" s="17"/>
      <c r="AM61" s="17"/>
      <c r="AN61" s="17"/>
      <c r="AO61" s="17"/>
    </row>
    <row r="62" spans="1:41" x14ac:dyDescent="0.25">
      <c r="E62" s="85">
        <f>SUM(F62:AO62)</f>
        <v>0</v>
      </c>
      <c r="F62" s="32">
        <f>SUM(F56:F60)</f>
        <v>0</v>
      </c>
      <c r="G62" s="32">
        <f t="shared" ref="G62:J62" si="17">SUM(G56:G60)</f>
        <v>0</v>
      </c>
      <c r="H62" s="32">
        <f t="shared" si="17"/>
        <v>0</v>
      </c>
      <c r="I62" s="32">
        <f t="shared" si="17"/>
        <v>0</v>
      </c>
      <c r="J62" s="65">
        <f t="shared" si="17"/>
        <v>0</v>
      </c>
      <c r="K62" s="32">
        <f t="shared" ref="K62" si="18">SUM(K56:K60)</f>
        <v>0</v>
      </c>
      <c r="L62" s="32">
        <f t="shared" ref="L62:Y62" si="19">SUM(L56:L60)</f>
        <v>0</v>
      </c>
      <c r="M62" s="32">
        <f t="shared" si="19"/>
        <v>0</v>
      </c>
      <c r="N62" s="32">
        <f t="shared" si="19"/>
        <v>0</v>
      </c>
      <c r="O62" s="32">
        <f t="shared" si="19"/>
        <v>0</v>
      </c>
      <c r="P62" s="32">
        <f t="shared" si="19"/>
        <v>0</v>
      </c>
      <c r="Q62" s="32">
        <f t="shared" si="19"/>
        <v>0</v>
      </c>
      <c r="R62" s="32"/>
      <c r="S62" s="32">
        <f t="shared" si="19"/>
        <v>0</v>
      </c>
      <c r="T62" s="65">
        <f t="shared" si="19"/>
        <v>0</v>
      </c>
      <c r="U62" s="32">
        <f t="shared" si="19"/>
        <v>0</v>
      </c>
      <c r="V62" s="32">
        <f t="shared" si="19"/>
        <v>0</v>
      </c>
      <c r="W62" s="32">
        <f t="shared" si="19"/>
        <v>0</v>
      </c>
      <c r="X62" s="32">
        <f t="shared" si="19"/>
        <v>0</v>
      </c>
      <c r="Y62" s="65">
        <f t="shared" si="19"/>
        <v>0</v>
      </c>
      <c r="Z62" s="58">
        <f t="shared" ref="Z62:AE62" si="20">SUM(Z56:Z60)</f>
        <v>0</v>
      </c>
      <c r="AA62" s="32">
        <f t="shared" si="20"/>
        <v>0</v>
      </c>
      <c r="AB62" s="32">
        <f t="shared" si="20"/>
        <v>0</v>
      </c>
      <c r="AC62" s="32">
        <f t="shared" si="20"/>
        <v>0</v>
      </c>
      <c r="AD62" s="32">
        <f t="shared" si="20"/>
        <v>0</v>
      </c>
      <c r="AE62" s="32">
        <f t="shared" si="20"/>
        <v>0</v>
      </c>
      <c r="AF62" s="32">
        <f t="shared" ref="AF62:AO62" si="21">SUM(AF56:AF60)</f>
        <v>0</v>
      </c>
      <c r="AG62" s="32">
        <f t="shared" si="21"/>
        <v>0</v>
      </c>
      <c r="AH62" s="32">
        <f t="shared" si="21"/>
        <v>0</v>
      </c>
      <c r="AI62" s="65">
        <f t="shared" si="21"/>
        <v>0</v>
      </c>
      <c r="AJ62" s="32">
        <f t="shared" si="21"/>
        <v>0</v>
      </c>
      <c r="AK62" s="32">
        <f t="shared" si="21"/>
        <v>0</v>
      </c>
      <c r="AL62" s="32">
        <f t="shared" si="21"/>
        <v>0</v>
      </c>
      <c r="AM62" s="32">
        <f t="shared" si="21"/>
        <v>0</v>
      </c>
      <c r="AN62" s="32">
        <f t="shared" si="21"/>
        <v>0</v>
      </c>
      <c r="AO62" s="65">
        <f t="shared" si="21"/>
        <v>0</v>
      </c>
    </row>
    <row r="63" spans="1:41" x14ac:dyDescent="0.25">
      <c r="B63" t="s">
        <v>63</v>
      </c>
      <c r="E63" s="85">
        <f>SUM(F63:AO63)</f>
        <v>0</v>
      </c>
      <c r="F63" s="27">
        <v>0</v>
      </c>
      <c r="G63" s="27">
        <v>0</v>
      </c>
      <c r="H63" s="27">
        <v>0</v>
      </c>
      <c r="I63" s="27">
        <v>0</v>
      </c>
      <c r="J63" s="63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/>
      <c r="S63" s="27">
        <v>0</v>
      </c>
      <c r="T63" s="63">
        <v>0</v>
      </c>
      <c r="U63" s="27">
        <v>0</v>
      </c>
      <c r="V63" s="27">
        <v>0</v>
      </c>
      <c r="W63" s="27">
        <v>0</v>
      </c>
      <c r="X63" s="27">
        <v>0</v>
      </c>
      <c r="Y63" s="63">
        <v>0</v>
      </c>
      <c r="Z63" s="37">
        <v>0</v>
      </c>
      <c r="AA63" s="27">
        <v>0</v>
      </c>
      <c r="AB63" s="27">
        <v>0</v>
      </c>
      <c r="AC63" s="27">
        <v>0</v>
      </c>
      <c r="AD63" s="27">
        <v>0</v>
      </c>
      <c r="AE63" s="27">
        <v>0</v>
      </c>
      <c r="AF63" s="27">
        <v>0</v>
      </c>
      <c r="AG63" s="27">
        <v>0</v>
      </c>
      <c r="AH63" s="27">
        <v>0</v>
      </c>
      <c r="AI63" s="63">
        <v>0</v>
      </c>
      <c r="AJ63" s="27">
        <v>0</v>
      </c>
      <c r="AK63" s="27">
        <v>0</v>
      </c>
      <c r="AL63" s="27">
        <v>0</v>
      </c>
      <c r="AM63" s="27">
        <v>0</v>
      </c>
      <c r="AN63" s="27">
        <v>0</v>
      </c>
      <c r="AO63" s="63">
        <v>0</v>
      </c>
    </row>
    <row r="64" spans="1:41" x14ac:dyDescent="0.25">
      <c r="A64" t="s">
        <v>65</v>
      </c>
      <c r="B64" s="4" t="s">
        <v>64</v>
      </c>
      <c r="C64" s="1"/>
      <c r="D64" s="1"/>
      <c r="E64" s="10"/>
      <c r="F64" s="10"/>
      <c r="G64" s="16"/>
      <c r="H64" s="16"/>
      <c r="I64" s="16"/>
      <c r="J64" s="17"/>
      <c r="K64" s="10"/>
      <c r="L64" s="16"/>
      <c r="M64" s="16"/>
      <c r="N64" s="16"/>
      <c r="O64" s="16"/>
      <c r="P64" s="16"/>
      <c r="Q64" s="16"/>
      <c r="R64" s="16"/>
      <c r="S64" s="16"/>
      <c r="T64" s="17"/>
      <c r="U64" s="10"/>
      <c r="V64" s="16"/>
      <c r="W64" s="16"/>
      <c r="X64" s="16"/>
      <c r="Y64" s="17"/>
      <c r="Z64" s="17"/>
      <c r="AA64" s="17"/>
      <c r="AB64" s="17"/>
      <c r="AC64" s="17"/>
      <c r="AD64" s="17"/>
      <c r="AE64" s="16"/>
      <c r="AF64" s="6"/>
      <c r="AG64" s="17"/>
      <c r="AH64" s="17"/>
      <c r="AI64" s="17"/>
      <c r="AJ64" s="6"/>
      <c r="AK64" s="17"/>
      <c r="AL64" s="17"/>
      <c r="AM64" s="17"/>
      <c r="AN64" s="17"/>
      <c r="AO64" s="17"/>
    </row>
    <row r="65" spans="1:41" x14ac:dyDescent="0.25">
      <c r="E65" s="85">
        <f>SUM(F65:AO65)</f>
        <v>0</v>
      </c>
      <c r="F65" s="27">
        <v>0</v>
      </c>
      <c r="G65" s="27">
        <v>0</v>
      </c>
      <c r="H65" s="27">
        <v>0</v>
      </c>
      <c r="I65" s="27">
        <v>0</v>
      </c>
      <c r="J65" s="63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/>
      <c r="S65" s="27">
        <v>0</v>
      </c>
      <c r="T65" s="63">
        <v>0</v>
      </c>
      <c r="U65" s="27">
        <v>0</v>
      </c>
      <c r="V65" s="27">
        <v>0</v>
      </c>
      <c r="W65" s="27">
        <v>0</v>
      </c>
      <c r="X65" s="27">
        <v>0</v>
      </c>
      <c r="Y65" s="63">
        <v>0</v>
      </c>
      <c r="Z65" s="37">
        <v>0</v>
      </c>
      <c r="AA65" s="27">
        <v>0</v>
      </c>
      <c r="AB65" s="27">
        <v>0</v>
      </c>
      <c r="AC65" s="27">
        <v>0</v>
      </c>
      <c r="AD65" s="27">
        <v>0</v>
      </c>
      <c r="AE65" s="27">
        <v>0</v>
      </c>
      <c r="AF65" s="27">
        <v>0</v>
      </c>
      <c r="AG65" s="27">
        <v>0</v>
      </c>
      <c r="AH65" s="27">
        <v>0</v>
      </c>
      <c r="AI65" s="63">
        <v>0</v>
      </c>
      <c r="AJ65" s="27">
        <v>0</v>
      </c>
      <c r="AK65" s="27">
        <v>0</v>
      </c>
      <c r="AL65" s="27">
        <v>0</v>
      </c>
      <c r="AM65" s="27">
        <v>0</v>
      </c>
      <c r="AN65" s="27">
        <v>0</v>
      </c>
      <c r="AO65" s="63">
        <v>0</v>
      </c>
    </row>
    <row r="66" spans="1:41" x14ac:dyDescent="0.25">
      <c r="B66" t="s">
        <v>43</v>
      </c>
      <c r="C66" s="165" t="s">
        <v>121</v>
      </c>
      <c r="D66" s="166"/>
      <c r="E66" s="86"/>
      <c r="F66" s="11"/>
      <c r="G66" s="14"/>
      <c r="H66" s="14"/>
      <c r="I66" s="14"/>
      <c r="J66" s="15"/>
      <c r="K66" s="11"/>
      <c r="L66" s="14"/>
      <c r="M66" s="14"/>
      <c r="N66" s="14"/>
      <c r="O66" s="14"/>
      <c r="P66" s="14"/>
      <c r="Q66" s="14"/>
      <c r="R66" s="14"/>
      <c r="S66" s="14"/>
      <c r="T66" s="15"/>
      <c r="U66" s="11"/>
      <c r="V66" s="14"/>
      <c r="W66" s="14"/>
      <c r="X66" s="14"/>
      <c r="Y66" s="15"/>
      <c r="Z66" s="15"/>
      <c r="AA66" s="15"/>
      <c r="AB66" s="15"/>
      <c r="AC66" s="15"/>
      <c r="AD66" s="15"/>
      <c r="AE66" s="14"/>
      <c r="AF66" s="7"/>
      <c r="AG66" s="15"/>
      <c r="AH66" s="15"/>
      <c r="AI66" s="15"/>
      <c r="AJ66" s="7"/>
      <c r="AK66" s="15"/>
      <c r="AL66" s="15"/>
      <c r="AM66" s="15"/>
      <c r="AN66" s="15"/>
      <c r="AO66" s="15"/>
    </row>
    <row r="67" spans="1:41" s="95" customFormat="1" x14ac:dyDescent="0.25">
      <c r="B67" s="95" t="s">
        <v>97</v>
      </c>
      <c r="E67" s="102">
        <f>SUM(F67:AO67)</f>
        <v>115167.21682358641</v>
      </c>
      <c r="F67" s="108">
        <v>0</v>
      </c>
      <c r="G67" s="103">
        <v>0</v>
      </c>
      <c r="H67" s="103">
        <v>0</v>
      </c>
      <c r="I67" s="103">
        <v>0</v>
      </c>
      <c r="J67" s="139">
        <v>0</v>
      </c>
      <c r="K67" s="103">
        <v>0</v>
      </c>
      <c r="L67" s="103">
        <v>0</v>
      </c>
      <c r="M67" s="103">
        <v>0</v>
      </c>
      <c r="N67" s="103">
        <v>0</v>
      </c>
      <c r="O67" s="103">
        <v>0</v>
      </c>
      <c r="P67" s="103">
        <v>0</v>
      </c>
      <c r="Q67" s="103">
        <v>0</v>
      </c>
      <c r="R67" s="103">
        <v>0</v>
      </c>
      <c r="S67" s="103">
        <v>0</v>
      </c>
      <c r="T67" s="139">
        <v>0</v>
      </c>
      <c r="U67" s="108">
        <v>0</v>
      </c>
      <c r="V67" s="103">
        <v>0</v>
      </c>
      <c r="W67" s="106">
        <v>0</v>
      </c>
      <c r="X67" s="103">
        <v>0</v>
      </c>
      <c r="Y67" s="139">
        <v>0</v>
      </c>
      <c r="Z67" s="134">
        <v>8525</v>
      </c>
      <c r="AA67" s="132">
        <v>35202.867814973797</v>
      </c>
      <c r="AB67" s="132">
        <v>0</v>
      </c>
      <c r="AC67" s="132">
        <v>23026.353099628301</v>
      </c>
      <c r="AD67" s="132">
        <v>0</v>
      </c>
      <c r="AE67" s="132">
        <v>48412.995908984303</v>
      </c>
      <c r="AF67" s="103">
        <v>0</v>
      </c>
      <c r="AG67" s="103">
        <v>0</v>
      </c>
      <c r="AH67" s="103">
        <v>0</v>
      </c>
      <c r="AI67" s="139">
        <v>0</v>
      </c>
      <c r="AJ67" s="103">
        <v>0</v>
      </c>
      <c r="AK67" s="103">
        <v>0</v>
      </c>
      <c r="AL67" s="103">
        <v>0</v>
      </c>
      <c r="AM67" s="103">
        <v>0</v>
      </c>
      <c r="AN67" s="103">
        <v>0</v>
      </c>
      <c r="AO67" s="139">
        <v>0</v>
      </c>
    </row>
    <row r="68" spans="1:41" s="95" customFormat="1" x14ac:dyDescent="0.25">
      <c r="B68" s="95" t="s">
        <v>84</v>
      </c>
      <c r="E68" s="102">
        <f t="shared" ref="E68:E70" si="22">SUM(F68:AO68)</f>
        <v>29434.1998375447</v>
      </c>
      <c r="F68" s="108">
        <v>16981.269137045001</v>
      </c>
      <c r="G68" s="103">
        <v>0</v>
      </c>
      <c r="H68" s="103">
        <v>0</v>
      </c>
      <c r="I68" s="103">
        <v>0</v>
      </c>
      <c r="J68" s="139">
        <v>0</v>
      </c>
      <c r="K68" s="103">
        <v>0</v>
      </c>
      <c r="L68" s="103">
        <v>0</v>
      </c>
      <c r="M68" s="103">
        <v>0</v>
      </c>
      <c r="N68" s="103">
        <v>0</v>
      </c>
      <c r="O68" s="103">
        <v>0</v>
      </c>
      <c r="P68" s="103">
        <v>0</v>
      </c>
      <c r="Q68" s="103">
        <v>0</v>
      </c>
      <c r="R68" s="103">
        <v>0</v>
      </c>
      <c r="S68" s="103">
        <v>0</v>
      </c>
      <c r="T68" s="139">
        <v>0</v>
      </c>
      <c r="U68" s="103">
        <v>0</v>
      </c>
      <c r="V68" s="103">
        <v>0</v>
      </c>
      <c r="W68" s="103">
        <v>0</v>
      </c>
      <c r="X68" s="103">
        <v>0</v>
      </c>
      <c r="Y68" s="139">
        <v>0</v>
      </c>
      <c r="Z68" s="134">
        <v>0</v>
      </c>
      <c r="AA68" s="132">
        <v>0</v>
      </c>
      <c r="AB68" s="132">
        <v>0</v>
      </c>
      <c r="AC68" s="132">
        <v>0</v>
      </c>
      <c r="AD68" s="132">
        <v>0</v>
      </c>
      <c r="AE68" s="132">
        <v>0</v>
      </c>
      <c r="AF68" s="103">
        <v>0</v>
      </c>
      <c r="AG68" s="103">
        <v>0</v>
      </c>
      <c r="AH68" s="103">
        <v>0</v>
      </c>
      <c r="AI68" s="139">
        <v>0</v>
      </c>
      <c r="AJ68" s="103">
        <v>0</v>
      </c>
      <c r="AK68" s="103">
        <v>12452.930700499701</v>
      </c>
      <c r="AL68" s="103">
        <v>0</v>
      </c>
      <c r="AM68" s="103">
        <v>0</v>
      </c>
      <c r="AN68" s="103">
        <v>0</v>
      </c>
      <c r="AO68" s="139">
        <v>0</v>
      </c>
    </row>
    <row r="69" spans="1:41" s="95" customFormat="1" x14ac:dyDescent="0.25">
      <c r="B69" s="95" t="s">
        <v>85</v>
      </c>
      <c r="E69" s="102">
        <f t="shared" si="22"/>
        <v>302857.8453836203</v>
      </c>
      <c r="F69" s="108">
        <v>0</v>
      </c>
      <c r="G69" s="103">
        <v>0</v>
      </c>
      <c r="H69" s="103">
        <v>0</v>
      </c>
      <c r="I69" s="103">
        <v>0</v>
      </c>
      <c r="J69" s="139">
        <v>0</v>
      </c>
      <c r="K69" s="103">
        <v>0</v>
      </c>
      <c r="L69" s="103">
        <v>0</v>
      </c>
      <c r="M69" s="103">
        <v>0</v>
      </c>
      <c r="N69" s="103">
        <v>0</v>
      </c>
      <c r="O69" s="103">
        <v>0</v>
      </c>
      <c r="P69" s="103">
        <v>0</v>
      </c>
      <c r="Q69" s="103">
        <v>0</v>
      </c>
      <c r="R69" s="103">
        <v>0</v>
      </c>
      <c r="S69" s="103">
        <v>0</v>
      </c>
      <c r="T69" s="139">
        <v>0</v>
      </c>
      <c r="U69" s="103">
        <v>0</v>
      </c>
      <c r="V69" s="103">
        <v>0</v>
      </c>
      <c r="W69" s="103">
        <v>0</v>
      </c>
      <c r="X69" s="103">
        <v>0</v>
      </c>
      <c r="Y69" s="139">
        <v>0</v>
      </c>
      <c r="Z69" s="134">
        <v>0</v>
      </c>
      <c r="AA69" s="132">
        <v>0</v>
      </c>
      <c r="AB69" s="132">
        <v>0</v>
      </c>
      <c r="AC69" s="132">
        <v>0</v>
      </c>
      <c r="AD69" s="132">
        <v>0</v>
      </c>
      <c r="AE69" s="132">
        <v>0</v>
      </c>
      <c r="AF69" s="103">
        <v>0</v>
      </c>
      <c r="AG69" s="103">
        <v>0</v>
      </c>
      <c r="AH69" s="103">
        <v>275714.836640516</v>
      </c>
      <c r="AI69" s="139">
        <v>27143.008743104299</v>
      </c>
      <c r="AJ69" s="132">
        <v>0</v>
      </c>
      <c r="AK69" s="103">
        <v>0</v>
      </c>
      <c r="AL69" s="103">
        <v>0</v>
      </c>
      <c r="AM69" s="103">
        <v>0</v>
      </c>
      <c r="AN69" s="103">
        <v>0</v>
      </c>
      <c r="AO69" s="139">
        <v>0</v>
      </c>
    </row>
    <row r="70" spans="1:41" s="95" customFormat="1" x14ac:dyDescent="0.25">
      <c r="B70" s="95" t="s">
        <v>86</v>
      </c>
      <c r="E70" s="102">
        <f t="shared" si="22"/>
        <v>81862.840063525116</v>
      </c>
      <c r="F70" s="108">
        <v>20266.6366660657</v>
      </c>
      <c r="G70" s="103">
        <v>0</v>
      </c>
      <c r="H70" s="103">
        <v>0</v>
      </c>
      <c r="I70" s="103">
        <v>0</v>
      </c>
      <c r="J70" s="139">
        <v>0</v>
      </c>
      <c r="K70" s="103">
        <v>0</v>
      </c>
      <c r="L70" s="103">
        <v>0</v>
      </c>
      <c r="M70" s="103">
        <v>0</v>
      </c>
      <c r="N70" s="103">
        <v>0</v>
      </c>
      <c r="O70" s="103">
        <v>0</v>
      </c>
      <c r="P70" s="103">
        <v>0</v>
      </c>
      <c r="Q70" s="103">
        <v>0</v>
      </c>
      <c r="R70" s="103">
        <v>0</v>
      </c>
      <c r="S70" s="103">
        <v>0</v>
      </c>
      <c r="T70" s="139">
        <v>0</v>
      </c>
      <c r="U70" s="103">
        <v>0</v>
      </c>
      <c r="V70" s="103">
        <v>0</v>
      </c>
      <c r="W70" s="103">
        <v>0</v>
      </c>
      <c r="X70" s="103">
        <v>0</v>
      </c>
      <c r="Y70" s="139">
        <v>0</v>
      </c>
      <c r="Z70" s="134">
        <v>0</v>
      </c>
      <c r="AA70" s="132">
        <v>0</v>
      </c>
      <c r="AB70" s="132">
        <v>0</v>
      </c>
      <c r="AC70" s="132">
        <v>0</v>
      </c>
      <c r="AD70" s="132">
        <v>0</v>
      </c>
      <c r="AE70" s="132">
        <v>0</v>
      </c>
      <c r="AF70" s="103">
        <v>0</v>
      </c>
      <c r="AG70" s="103">
        <v>0</v>
      </c>
      <c r="AH70" s="103">
        <v>0</v>
      </c>
      <c r="AI70" s="139">
        <v>0</v>
      </c>
      <c r="AJ70" s="103">
        <v>51335.931793235402</v>
      </c>
      <c r="AK70" s="103">
        <v>0</v>
      </c>
      <c r="AL70" s="103">
        <v>0</v>
      </c>
      <c r="AM70" s="103">
        <v>0</v>
      </c>
      <c r="AN70" s="103">
        <v>0</v>
      </c>
      <c r="AO70" s="139">
        <v>10260.271604224001</v>
      </c>
    </row>
    <row r="71" spans="1:41" x14ac:dyDescent="0.25">
      <c r="A71" t="s">
        <v>66</v>
      </c>
      <c r="B71" s="4" t="s">
        <v>44</v>
      </c>
      <c r="C71" s="1"/>
      <c r="D71" s="1"/>
      <c r="E71" s="10"/>
      <c r="F71" s="10"/>
      <c r="G71" s="16"/>
      <c r="H71" s="16"/>
      <c r="I71" s="16"/>
      <c r="J71" s="17"/>
      <c r="K71" s="10"/>
      <c r="L71" s="16"/>
      <c r="M71" s="16"/>
      <c r="N71" s="16"/>
      <c r="O71" s="16"/>
      <c r="P71" s="16"/>
      <c r="Q71" s="16"/>
      <c r="R71" s="16"/>
      <c r="S71" s="16"/>
      <c r="T71" s="17"/>
      <c r="U71" s="10"/>
      <c r="V71" s="16"/>
      <c r="W71" s="16"/>
      <c r="X71" s="16"/>
      <c r="Y71" s="17"/>
      <c r="Z71" s="17"/>
      <c r="AA71" s="17"/>
      <c r="AB71" s="17"/>
      <c r="AC71" s="17"/>
      <c r="AD71" s="17"/>
      <c r="AE71" s="16"/>
      <c r="AF71" s="6"/>
      <c r="AG71" s="17"/>
      <c r="AH71" s="17"/>
      <c r="AI71" s="17"/>
      <c r="AJ71" s="6"/>
      <c r="AK71" s="17"/>
      <c r="AL71" s="17"/>
      <c r="AM71" s="17"/>
      <c r="AN71" s="17"/>
      <c r="AO71" s="17"/>
    </row>
    <row r="72" spans="1:41" x14ac:dyDescent="0.25">
      <c r="E72" s="85">
        <f>SUM(E67:E70)</f>
        <v>529322.10210827657</v>
      </c>
      <c r="F72" s="29">
        <f>SUM(F67:F70)</f>
        <v>37247.905803110698</v>
      </c>
      <c r="G72" s="29">
        <f t="shared" ref="G72:AO72" si="23">SUM(G67:G70)</f>
        <v>0</v>
      </c>
      <c r="H72" s="29">
        <f t="shared" si="23"/>
        <v>0</v>
      </c>
      <c r="I72" s="29">
        <f t="shared" si="23"/>
        <v>0</v>
      </c>
      <c r="J72" s="64">
        <f t="shared" si="23"/>
        <v>0</v>
      </c>
      <c r="K72" s="29">
        <f t="shared" si="23"/>
        <v>0</v>
      </c>
      <c r="L72" s="29">
        <f t="shared" si="23"/>
        <v>0</v>
      </c>
      <c r="M72" s="29">
        <f t="shared" si="23"/>
        <v>0</v>
      </c>
      <c r="N72" s="29">
        <f t="shared" si="23"/>
        <v>0</v>
      </c>
      <c r="O72" s="29">
        <f t="shared" si="23"/>
        <v>0</v>
      </c>
      <c r="P72" s="29">
        <f t="shared" si="23"/>
        <v>0</v>
      </c>
      <c r="Q72" s="29">
        <f t="shared" si="23"/>
        <v>0</v>
      </c>
      <c r="R72" s="29">
        <f t="shared" si="23"/>
        <v>0</v>
      </c>
      <c r="S72" s="29">
        <f t="shared" si="23"/>
        <v>0</v>
      </c>
      <c r="T72" s="29">
        <f t="shared" si="23"/>
        <v>0</v>
      </c>
      <c r="U72" s="29">
        <f t="shared" si="23"/>
        <v>0</v>
      </c>
      <c r="V72" s="29">
        <f t="shared" si="23"/>
        <v>0</v>
      </c>
      <c r="W72" s="29">
        <f t="shared" si="23"/>
        <v>0</v>
      </c>
      <c r="X72" s="29">
        <f t="shared" si="23"/>
        <v>0</v>
      </c>
      <c r="Y72" s="29">
        <f t="shared" si="23"/>
        <v>0</v>
      </c>
      <c r="Z72" s="29">
        <f t="shared" si="23"/>
        <v>8525</v>
      </c>
      <c r="AA72" s="29">
        <f t="shared" si="23"/>
        <v>35202.867814973797</v>
      </c>
      <c r="AB72" s="29">
        <f t="shared" si="23"/>
        <v>0</v>
      </c>
      <c r="AC72" s="29">
        <f t="shared" si="23"/>
        <v>23026.353099628301</v>
      </c>
      <c r="AD72" s="29">
        <f t="shared" si="23"/>
        <v>0</v>
      </c>
      <c r="AE72" s="29">
        <f t="shared" si="23"/>
        <v>48412.995908984303</v>
      </c>
      <c r="AF72" s="29">
        <f t="shared" si="23"/>
        <v>0</v>
      </c>
      <c r="AG72" s="29">
        <f t="shared" si="23"/>
        <v>0</v>
      </c>
      <c r="AH72" s="29">
        <f t="shared" si="23"/>
        <v>275714.836640516</v>
      </c>
      <c r="AI72" s="29">
        <f t="shared" si="23"/>
        <v>27143.008743104299</v>
      </c>
      <c r="AJ72" s="29">
        <f t="shared" si="23"/>
        <v>51335.931793235402</v>
      </c>
      <c r="AK72" s="29">
        <f t="shared" si="23"/>
        <v>12452.930700499701</v>
      </c>
      <c r="AL72" s="29">
        <f t="shared" si="23"/>
        <v>0</v>
      </c>
      <c r="AM72" s="29">
        <f t="shared" si="23"/>
        <v>0</v>
      </c>
      <c r="AN72" s="29">
        <f t="shared" si="23"/>
        <v>0</v>
      </c>
      <c r="AO72" s="29">
        <f t="shared" si="23"/>
        <v>10260.271604224001</v>
      </c>
    </row>
    <row r="73" spans="1:41" x14ac:dyDescent="0.25">
      <c r="B73" t="s">
        <v>45</v>
      </c>
      <c r="E73" s="85">
        <f>SUM(F73:AO73)</f>
        <v>0</v>
      </c>
      <c r="F73" s="28">
        <v>0</v>
      </c>
      <c r="G73" s="28">
        <v>0</v>
      </c>
      <c r="H73" s="28">
        <v>0</v>
      </c>
      <c r="I73" s="28">
        <v>0</v>
      </c>
      <c r="J73" s="66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/>
      <c r="S73" s="28">
        <v>0</v>
      </c>
      <c r="T73" s="66">
        <v>0</v>
      </c>
      <c r="U73" s="28">
        <v>0</v>
      </c>
      <c r="V73" s="28">
        <v>0</v>
      </c>
      <c r="W73" s="28">
        <v>0</v>
      </c>
      <c r="X73" s="28">
        <v>0</v>
      </c>
      <c r="Y73" s="66">
        <v>0</v>
      </c>
      <c r="Z73" s="39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  <c r="AG73" s="28">
        <v>0</v>
      </c>
      <c r="AH73" s="28">
        <v>0</v>
      </c>
      <c r="AI73" s="66">
        <v>0</v>
      </c>
      <c r="AJ73" s="28">
        <v>0</v>
      </c>
      <c r="AK73" s="28">
        <v>0</v>
      </c>
      <c r="AL73" s="28">
        <v>0</v>
      </c>
      <c r="AM73" s="28">
        <v>0</v>
      </c>
      <c r="AN73" s="28">
        <v>0</v>
      </c>
      <c r="AO73" s="66">
        <v>0</v>
      </c>
    </row>
    <row r="74" spans="1:41" x14ac:dyDescent="0.25">
      <c r="B74" t="s">
        <v>46</v>
      </c>
      <c r="E74" s="85">
        <f>SUM(F74:AO74)</f>
        <v>0</v>
      </c>
      <c r="F74" s="28">
        <v>0</v>
      </c>
      <c r="G74" s="28">
        <v>0</v>
      </c>
      <c r="H74" s="28">
        <v>0</v>
      </c>
      <c r="I74" s="28">
        <v>0</v>
      </c>
      <c r="J74" s="66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/>
      <c r="S74" s="28">
        <v>0</v>
      </c>
      <c r="T74" s="66">
        <v>0</v>
      </c>
      <c r="U74" s="28">
        <v>0</v>
      </c>
      <c r="V74" s="28">
        <v>0</v>
      </c>
      <c r="W74" s="28">
        <v>0</v>
      </c>
      <c r="X74" s="28">
        <v>0</v>
      </c>
      <c r="Y74" s="66">
        <v>0</v>
      </c>
      <c r="Z74" s="39">
        <v>0</v>
      </c>
      <c r="AA74" s="28">
        <v>0</v>
      </c>
      <c r="AB74" s="28">
        <v>0</v>
      </c>
      <c r="AC74" s="28">
        <v>0</v>
      </c>
      <c r="AD74" s="28">
        <v>0</v>
      </c>
      <c r="AE74" s="28">
        <v>0</v>
      </c>
      <c r="AF74" s="28">
        <v>0</v>
      </c>
      <c r="AG74" s="28">
        <v>0</v>
      </c>
      <c r="AH74" s="28">
        <v>0</v>
      </c>
      <c r="AI74" s="66">
        <v>0</v>
      </c>
      <c r="AJ74" s="28">
        <v>0</v>
      </c>
      <c r="AK74" s="28">
        <v>0</v>
      </c>
      <c r="AL74" s="28">
        <v>0</v>
      </c>
      <c r="AM74" s="28">
        <v>0</v>
      </c>
      <c r="AN74" s="28">
        <v>0</v>
      </c>
      <c r="AO74" s="66">
        <v>0</v>
      </c>
    </row>
    <row r="75" spans="1:41" x14ac:dyDescent="0.25">
      <c r="B75" t="s">
        <v>47</v>
      </c>
      <c r="E75" s="85">
        <f>SUM(F75:AO75)</f>
        <v>0</v>
      </c>
      <c r="F75" s="28">
        <v>0</v>
      </c>
      <c r="G75" s="28">
        <v>0</v>
      </c>
      <c r="H75" s="28">
        <v>0</v>
      </c>
      <c r="I75" s="28">
        <v>0</v>
      </c>
      <c r="J75" s="66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/>
      <c r="S75" s="28">
        <v>0</v>
      </c>
      <c r="T75" s="66">
        <v>0</v>
      </c>
      <c r="U75" s="28">
        <v>0</v>
      </c>
      <c r="V75" s="28">
        <v>0</v>
      </c>
      <c r="W75" s="28">
        <v>0</v>
      </c>
      <c r="X75" s="28">
        <v>0</v>
      </c>
      <c r="Y75" s="66">
        <v>0</v>
      </c>
      <c r="Z75" s="39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  <c r="AG75" s="28">
        <v>0</v>
      </c>
      <c r="AH75" s="28">
        <v>0</v>
      </c>
      <c r="AI75" s="66">
        <v>0</v>
      </c>
      <c r="AJ75" s="28">
        <v>0</v>
      </c>
      <c r="AK75" s="28">
        <v>0</v>
      </c>
      <c r="AL75" s="28">
        <v>0</v>
      </c>
      <c r="AM75" s="28">
        <v>0</v>
      </c>
      <c r="AN75" s="28">
        <v>0</v>
      </c>
      <c r="AO75" s="66">
        <v>0</v>
      </c>
    </row>
    <row r="76" spans="1:41" x14ac:dyDescent="0.25">
      <c r="B76" t="s">
        <v>48</v>
      </c>
      <c r="E76" s="85">
        <f>SUM(F76:AO76)</f>
        <v>0</v>
      </c>
      <c r="F76" s="28">
        <v>0</v>
      </c>
      <c r="G76" s="28">
        <v>0</v>
      </c>
      <c r="H76" s="28">
        <v>0</v>
      </c>
      <c r="I76" s="28">
        <v>0</v>
      </c>
      <c r="J76" s="66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/>
      <c r="S76" s="28">
        <v>0</v>
      </c>
      <c r="T76" s="66">
        <v>0</v>
      </c>
      <c r="U76" s="28">
        <v>0</v>
      </c>
      <c r="V76" s="28">
        <v>0</v>
      </c>
      <c r="W76" s="28">
        <v>0</v>
      </c>
      <c r="X76" s="28">
        <v>0</v>
      </c>
      <c r="Y76" s="66">
        <v>0</v>
      </c>
      <c r="Z76" s="39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  <c r="AG76" s="28">
        <v>0</v>
      </c>
      <c r="AH76" s="28">
        <v>0</v>
      </c>
      <c r="AI76" s="66">
        <v>0</v>
      </c>
      <c r="AJ76" s="28">
        <v>0</v>
      </c>
      <c r="AK76" s="28">
        <v>0</v>
      </c>
      <c r="AL76" s="28">
        <v>0</v>
      </c>
      <c r="AM76" s="28">
        <v>0</v>
      </c>
      <c r="AN76" s="28">
        <v>0</v>
      </c>
      <c r="AO76" s="66">
        <v>0</v>
      </c>
    </row>
    <row r="77" spans="1:41" x14ac:dyDescent="0.25">
      <c r="A77" t="s">
        <v>67</v>
      </c>
      <c r="B77" s="4" t="s">
        <v>49</v>
      </c>
      <c r="C77" s="4"/>
      <c r="D77" s="4"/>
      <c r="E77" s="12"/>
      <c r="F77" s="12"/>
      <c r="G77" s="18"/>
      <c r="H77" s="18"/>
      <c r="I77" s="18"/>
      <c r="J77" s="19"/>
      <c r="K77" s="12"/>
      <c r="L77" s="18"/>
      <c r="M77" s="18"/>
      <c r="N77" s="18"/>
      <c r="O77" s="18"/>
      <c r="P77" s="18"/>
      <c r="Q77" s="18"/>
      <c r="R77" s="18"/>
      <c r="S77" s="18"/>
      <c r="T77" s="19"/>
      <c r="U77" s="12"/>
      <c r="V77" s="18"/>
      <c r="W77" s="18"/>
      <c r="X77" s="18"/>
      <c r="Y77" s="19"/>
      <c r="Z77" s="19"/>
      <c r="AA77" s="19"/>
      <c r="AB77" s="19"/>
      <c r="AC77" s="19"/>
      <c r="AD77" s="19"/>
      <c r="AE77" s="18"/>
      <c r="AF77" s="8"/>
      <c r="AG77" s="19"/>
      <c r="AH77" s="19"/>
      <c r="AI77" s="19"/>
      <c r="AJ77" s="8"/>
      <c r="AK77" s="19"/>
      <c r="AL77" s="19"/>
      <c r="AM77" s="19"/>
      <c r="AN77" s="19"/>
      <c r="AO77" s="19"/>
    </row>
    <row r="78" spans="1:41" x14ac:dyDescent="0.25">
      <c r="E78" s="85">
        <f>SUM(F78:AO78)</f>
        <v>0</v>
      </c>
      <c r="F78" s="27">
        <v>0</v>
      </c>
      <c r="G78" s="27">
        <v>0</v>
      </c>
      <c r="H78" s="27">
        <v>0</v>
      </c>
      <c r="I78" s="27">
        <v>0</v>
      </c>
      <c r="J78" s="63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/>
      <c r="S78" s="27">
        <v>0</v>
      </c>
      <c r="T78" s="63">
        <v>0</v>
      </c>
      <c r="U78" s="27">
        <v>0</v>
      </c>
      <c r="V78" s="27">
        <v>0</v>
      </c>
      <c r="W78" s="27">
        <v>0</v>
      </c>
      <c r="X78" s="27">
        <v>0</v>
      </c>
      <c r="Y78" s="63">
        <v>0</v>
      </c>
      <c r="Z78" s="37">
        <v>0</v>
      </c>
      <c r="AA78" s="27">
        <v>0</v>
      </c>
      <c r="AB78" s="27">
        <v>0</v>
      </c>
      <c r="AC78" s="27">
        <v>0</v>
      </c>
      <c r="AD78" s="27">
        <v>0</v>
      </c>
      <c r="AE78" s="27">
        <v>0</v>
      </c>
      <c r="AF78" s="27">
        <v>0</v>
      </c>
      <c r="AG78" s="27">
        <v>0</v>
      </c>
      <c r="AH78" s="27">
        <v>0</v>
      </c>
      <c r="AI78" s="63">
        <v>0</v>
      </c>
      <c r="AJ78" s="27">
        <v>0</v>
      </c>
      <c r="AK78" s="27">
        <v>0</v>
      </c>
      <c r="AL78" s="27">
        <v>0</v>
      </c>
      <c r="AM78" s="27">
        <v>0</v>
      </c>
      <c r="AN78" s="27">
        <v>0</v>
      </c>
      <c r="AO78" s="63">
        <v>0</v>
      </c>
    </row>
    <row r="79" spans="1:41" x14ac:dyDescent="0.25">
      <c r="A79" s="4" t="s">
        <v>68</v>
      </c>
      <c r="B79" s="4" t="s">
        <v>69</v>
      </c>
      <c r="C79" s="4"/>
      <c r="D79" s="4"/>
      <c r="E79" s="12"/>
      <c r="F79" s="12"/>
      <c r="G79" s="18"/>
      <c r="H79" s="18"/>
      <c r="I79" s="18"/>
      <c r="J79" s="19"/>
      <c r="K79" s="12"/>
      <c r="L79" s="18"/>
      <c r="M79" s="18"/>
      <c r="N79" s="18"/>
      <c r="O79" s="18"/>
      <c r="P79" s="18"/>
      <c r="Q79" s="18"/>
      <c r="R79" s="18"/>
      <c r="S79" s="18"/>
      <c r="T79" s="19"/>
      <c r="U79" s="12"/>
      <c r="V79" s="18"/>
      <c r="W79" s="18"/>
      <c r="X79" s="18"/>
      <c r="Y79" s="19"/>
      <c r="Z79" s="19"/>
      <c r="AA79" s="19"/>
      <c r="AB79" s="19"/>
      <c r="AC79" s="19"/>
      <c r="AD79" s="19"/>
      <c r="AE79" s="18"/>
      <c r="AF79" s="8"/>
      <c r="AG79" s="19"/>
      <c r="AH79" s="19"/>
      <c r="AI79" s="19"/>
      <c r="AJ79" s="8"/>
      <c r="AK79" s="19"/>
      <c r="AL79" s="19"/>
      <c r="AM79" s="19"/>
      <c r="AN79" s="19"/>
      <c r="AO79" s="19"/>
    </row>
    <row r="80" spans="1:41" x14ac:dyDescent="0.25">
      <c r="A80" s="5"/>
      <c r="B80" s="5"/>
      <c r="C80" s="5"/>
      <c r="D80" s="5"/>
      <c r="E80" s="33">
        <f>SUM(E78,E72,E65,E53,E45,E41,E36,E29,E27)</f>
        <v>3339705.8134067329</v>
      </c>
      <c r="F80" s="33">
        <f>SUM(F78,F72,F65,F53,F45,F41,F36,F29,F27)</f>
        <v>247143.55125405244</v>
      </c>
      <c r="G80" s="33">
        <f t="shared" ref="G80:K80" si="24">SUM(G78,G72,G65,G53,G45,G41,G36,G29,G27)</f>
        <v>127045.82513244863</v>
      </c>
      <c r="H80" s="33">
        <f t="shared" si="24"/>
        <v>93657.623970956207</v>
      </c>
      <c r="I80" s="33">
        <f t="shared" si="24"/>
        <v>9400.7291379577127</v>
      </c>
      <c r="J80" s="67">
        <f t="shared" si="24"/>
        <v>151954.23189473985</v>
      </c>
      <c r="K80" s="33">
        <f t="shared" si="24"/>
        <v>556336.45688235841</v>
      </c>
      <c r="L80" s="33">
        <f t="shared" ref="L80:Y80" si="25">SUM(L78,L72,L65,L53,L45,L41,L36,L29,L27)</f>
        <v>0</v>
      </c>
      <c r="M80" s="33">
        <f t="shared" si="25"/>
        <v>26914.499813219998</v>
      </c>
      <c r="N80" s="33">
        <f t="shared" si="25"/>
        <v>89516.648577991989</v>
      </c>
      <c r="O80" s="33">
        <f t="shared" si="25"/>
        <v>9911.6519400319994</v>
      </c>
      <c r="P80" s="33">
        <f t="shared" si="25"/>
        <v>0</v>
      </c>
      <c r="Q80" s="33">
        <f t="shared" si="25"/>
        <v>36964.047993354994</v>
      </c>
      <c r="R80" s="33"/>
      <c r="S80" s="33">
        <f t="shared" si="25"/>
        <v>0</v>
      </c>
      <c r="T80" s="67">
        <f t="shared" si="25"/>
        <v>46839.103948246484</v>
      </c>
      <c r="U80" s="33">
        <f>SUM(U78,U72,U65,U53,U45,U41,U36,U29,U27)</f>
        <v>0</v>
      </c>
      <c r="V80" s="33">
        <f t="shared" si="25"/>
        <v>0</v>
      </c>
      <c r="W80" s="33">
        <f t="shared" si="25"/>
        <v>0</v>
      </c>
      <c r="X80" s="33">
        <f t="shared" si="25"/>
        <v>5681.0161697010781</v>
      </c>
      <c r="Y80" s="67">
        <f t="shared" si="25"/>
        <v>0</v>
      </c>
      <c r="Z80" s="59">
        <f t="shared" ref="Z80:AE80" si="26">SUM(Z78,Z72,Z65,Z53,Z45,Z41,Z36,Z29,Z27)</f>
        <v>8525</v>
      </c>
      <c r="AA80" s="33">
        <f t="shared" si="26"/>
        <v>35967.867814973797</v>
      </c>
      <c r="AB80" s="33">
        <f t="shared" si="26"/>
        <v>0</v>
      </c>
      <c r="AC80" s="33">
        <f t="shared" si="26"/>
        <v>25436.103099628301</v>
      </c>
      <c r="AD80" s="33">
        <f t="shared" si="26"/>
        <v>0</v>
      </c>
      <c r="AE80" s="33">
        <f t="shared" si="26"/>
        <v>48412.995908984303</v>
      </c>
      <c r="AF80" s="33">
        <f t="shared" ref="AF80:AO80" si="27">SUM(AF78,AF72,AF65,AF53,AF45,AF41,AF36,AF29,AF27)</f>
        <v>0</v>
      </c>
      <c r="AG80" s="33">
        <f t="shared" si="27"/>
        <v>0</v>
      </c>
      <c r="AH80" s="33">
        <f t="shared" si="27"/>
        <v>279714.836640516</v>
      </c>
      <c r="AI80" s="67">
        <f t="shared" si="27"/>
        <v>27143.008743104299</v>
      </c>
      <c r="AJ80" s="33">
        <f t="shared" si="27"/>
        <v>55543.431793235402</v>
      </c>
      <c r="AK80" s="33">
        <f t="shared" si="27"/>
        <v>129675.18042036296</v>
      </c>
      <c r="AL80" s="33">
        <f t="shared" si="27"/>
        <v>0</v>
      </c>
      <c r="AM80" s="33">
        <f t="shared" si="27"/>
        <v>0</v>
      </c>
      <c r="AN80" s="33">
        <f t="shared" si="27"/>
        <v>22163.206324401999</v>
      </c>
      <c r="AO80" s="67">
        <f t="shared" si="27"/>
        <v>10260.271604224001</v>
      </c>
    </row>
    <row r="81" spans="1:41" x14ac:dyDescent="0.25">
      <c r="A81" s="4" t="s">
        <v>70</v>
      </c>
      <c r="B81" s="4" t="s">
        <v>50</v>
      </c>
      <c r="C81" s="4"/>
      <c r="D81" s="4"/>
      <c r="E81" s="12"/>
      <c r="F81" s="12"/>
      <c r="G81" s="18"/>
      <c r="H81" s="18"/>
      <c r="I81" s="18"/>
      <c r="J81" s="19"/>
      <c r="K81" s="12"/>
      <c r="L81" s="18"/>
      <c r="M81" s="18"/>
      <c r="N81" s="18"/>
      <c r="O81" s="18"/>
      <c r="P81" s="18"/>
      <c r="Q81" s="18"/>
      <c r="R81" s="18"/>
      <c r="S81" s="18"/>
      <c r="T81" s="19"/>
      <c r="U81" s="12"/>
      <c r="V81" s="18"/>
      <c r="W81" s="18"/>
      <c r="X81" s="18"/>
      <c r="Y81" s="19"/>
      <c r="Z81" s="19"/>
      <c r="AA81" s="19"/>
      <c r="AB81" s="19"/>
      <c r="AC81" s="19"/>
      <c r="AD81" s="19"/>
      <c r="AE81" s="18"/>
      <c r="AF81" s="8"/>
      <c r="AG81" s="19"/>
      <c r="AH81" s="19"/>
      <c r="AI81" s="19"/>
      <c r="AJ81" s="8"/>
      <c r="AK81" s="19"/>
      <c r="AL81" s="19"/>
      <c r="AM81" s="19"/>
      <c r="AN81" s="19"/>
      <c r="AO81" s="19"/>
    </row>
    <row r="82" spans="1:41" s="95" customFormat="1" x14ac:dyDescent="0.25">
      <c r="B82" s="95" t="s">
        <v>51</v>
      </c>
      <c r="E82" s="102">
        <f t="shared" ref="E82" si="28">SUM(F82:AO82)</f>
        <v>459564.80265063164</v>
      </c>
      <c r="F82" s="108">
        <v>68023.722088999129</v>
      </c>
      <c r="G82" s="106">
        <v>67334.287320197764</v>
      </c>
      <c r="H82" s="106">
        <v>49638.540704606792</v>
      </c>
      <c r="I82" s="106">
        <v>4982.386443117588</v>
      </c>
      <c r="J82" s="107">
        <v>80535.742904212122</v>
      </c>
      <c r="K82" s="140">
        <v>103094.90270635796</v>
      </c>
      <c r="L82" s="141">
        <v>0</v>
      </c>
      <c r="M82" s="141">
        <v>0</v>
      </c>
      <c r="N82" s="141">
        <v>0</v>
      </c>
      <c r="O82" s="141">
        <v>0</v>
      </c>
      <c r="P82" s="141">
        <v>0</v>
      </c>
      <c r="Q82" s="140">
        <v>0</v>
      </c>
      <c r="R82" s="140">
        <v>12931.952346711561</v>
      </c>
      <c r="S82" s="140">
        <v>0</v>
      </c>
      <c r="T82" s="140">
        <v>10066.967863026515</v>
      </c>
      <c r="U82" s="142">
        <v>0</v>
      </c>
      <c r="V82" s="143">
        <v>0</v>
      </c>
      <c r="W82" s="142">
        <v>0</v>
      </c>
      <c r="X82" s="143">
        <v>3010.9385699415716</v>
      </c>
      <c r="Y82" s="143">
        <v>0</v>
      </c>
      <c r="Z82" s="144">
        <v>0</v>
      </c>
      <c r="AA82" s="144">
        <v>0</v>
      </c>
      <c r="AB82" s="144">
        <v>0</v>
      </c>
      <c r="AC82" s="144">
        <v>0</v>
      </c>
      <c r="AD82" s="144">
        <v>0</v>
      </c>
      <c r="AE82" s="145">
        <v>0</v>
      </c>
      <c r="AF82" s="143">
        <v>0</v>
      </c>
      <c r="AG82" s="146">
        <v>0</v>
      </c>
      <c r="AH82" s="146">
        <v>0</v>
      </c>
      <c r="AI82" s="146">
        <v>0</v>
      </c>
      <c r="AJ82" s="147">
        <v>0</v>
      </c>
      <c r="AK82" s="144">
        <v>57748.932351527532</v>
      </c>
      <c r="AL82" s="144">
        <v>0</v>
      </c>
      <c r="AM82" s="144">
        <v>0</v>
      </c>
      <c r="AN82" s="144">
        <v>2196.4293519330595</v>
      </c>
      <c r="AO82" s="144">
        <v>0</v>
      </c>
    </row>
    <row r="83" spans="1:41" x14ac:dyDescent="0.25">
      <c r="B83" t="s">
        <v>52</v>
      </c>
      <c r="E83" s="85">
        <f>SUM(F83:AO83)</f>
        <v>0</v>
      </c>
      <c r="F83" s="120"/>
      <c r="G83" s="118"/>
      <c r="H83" s="118"/>
      <c r="I83" s="118"/>
      <c r="J83" s="119"/>
      <c r="K83" s="42"/>
      <c r="L83" s="42"/>
      <c r="M83" s="42"/>
      <c r="N83" s="42"/>
      <c r="O83" s="42"/>
      <c r="P83" s="42"/>
      <c r="Q83" s="42"/>
      <c r="R83" s="42"/>
      <c r="S83" s="42"/>
      <c r="T83" s="71"/>
      <c r="U83" s="56"/>
      <c r="V83" s="56"/>
      <c r="W83" s="56"/>
      <c r="X83" s="56"/>
      <c r="Y83" s="68"/>
      <c r="Z83" s="74"/>
      <c r="AA83" s="42"/>
      <c r="AB83" s="42"/>
      <c r="AC83" s="42"/>
      <c r="AD83" s="42"/>
      <c r="AE83" s="42"/>
      <c r="AF83" s="56"/>
      <c r="AG83" s="56"/>
      <c r="AH83" s="56"/>
      <c r="AI83" s="68"/>
      <c r="AJ83" s="42"/>
      <c r="AK83" s="42"/>
      <c r="AL83" s="42"/>
      <c r="AM83" s="42"/>
      <c r="AN83" s="42"/>
      <c r="AO83" s="71"/>
    </row>
    <row r="84" spans="1:41" x14ac:dyDescent="0.25">
      <c r="B84" s="5" t="s">
        <v>53</v>
      </c>
      <c r="C84" s="5"/>
      <c r="D84" s="5"/>
      <c r="E84" s="85">
        <f>E82</f>
        <v>459564.80265063164</v>
      </c>
      <c r="F84" s="89">
        <f>SUM(F82:F83)</f>
        <v>68023.722088999129</v>
      </c>
      <c r="G84" s="128">
        <f t="shared" ref="G84:AO84" si="29">SUM(G82:G83)</f>
        <v>67334.287320197764</v>
      </c>
      <c r="H84" s="128">
        <f t="shared" si="29"/>
        <v>49638.540704606792</v>
      </c>
      <c r="I84" s="128">
        <f t="shared" si="29"/>
        <v>4982.386443117588</v>
      </c>
      <c r="J84" s="131">
        <f t="shared" si="29"/>
        <v>80535.742904212122</v>
      </c>
      <c r="K84" s="43">
        <f t="shared" si="29"/>
        <v>103094.90270635796</v>
      </c>
      <c r="L84" s="43">
        <f t="shared" si="29"/>
        <v>0</v>
      </c>
      <c r="M84" s="43">
        <f t="shared" si="29"/>
        <v>0</v>
      </c>
      <c r="N84" s="43">
        <f t="shared" si="29"/>
        <v>0</v>
      </c>
      <c r="O84" s="43">
        <f t="shared" si="29"/>
        <v>0</v>
      </c>
      <c r="P84" s="43">
        <f t="shared" si="29"/>
        <v>0</v>
      </c>
      <c r="Q84" s="43">
        <f t="shared" si="29"/>
        <v>0</v>
      </c>
      <c r="R84" s="43">
        <f t="shared" si="29"/>
        <v>12931.952346711561</v>
      </c>
      <c r="S84" s="43">
        <f t="shared" si="29"/>
        <v>0</v>
      </c>
      <c r="T84" s="72">
        <f t="shared" si="29"/>
        <v>10066.967863026515</v>
      </c>
      <c r="U84" s="57">
        <f t="shared" si="29"/>
        <v>0</v>
      </c>
      <c r="V84" s="57">
        <f t="shared" si="29"/>
        <v>0</v>
      </c>
      <c r="W84" s="57">
        <f t="shared" si="29"/>
        <v>0</v>
      </c>
      <c r="X84" s="57">
        <f t="shared" si="29"/>
        <v>3010.9385699415716</v>
      </c>
      <c r="Y84" s="69">
        <f t="shared" si="29"/>
        <v>0</v>
      </c>
      <c r="Z84" s="52">
        <f t="shared" si="29"/>
        <v>0</v>
      </c>
      <c r="AA84" s="43">
        <f t="shared" si="29"/>
        <v>0</v>
      </c>
      <c r="AB84" s="43">
        <f t="shared" si="29"/>
        <v>0</v>
      </c>
      <c r="AC84" s="43">
        <f t="shared" si="29"/>
        <v>0</v>
      </c>
      <c r="AD84" s="43">
        <f t="shared" si="29"/>
        <v>0</v>
      </c>
      <c r="AE84" s="43">
        <f t="shared" si="29"/>
        <v>0</v>
      </c>
      <c r="AF84" s="57">
        <f t="shared" si="29"/>
        <v>0</v>
      </c>
      <c r="AG84" s="57">
        <f t="shared" si="29"/>
        <v>0</v>
      </c>
      <c r="AH84" s="57">
        <f t="shared" si="29"/>
        <v>0</v>
      </c>
      <c r="AI84" s="69">
        <f t="shared" si="29"/>
        <v>0</v>
      </c>
      <c r="AJ84" s="43">
        <f t="shared" si="29"/>
        <v>0</v>
      </c>
      <c r="AK84" s="43">
        <f t="shared" si="29"/>
        <v>57748.932351527532</v>
      </c>
      <c r="AL84" s="43">
        <f t="shared" si="29"/>
        <v>0</v>
      </c>
      <c r="AM84" s="43">
        <f t="shared" si="29"/>
        <v>0</v>
      </c>
      <c r="AN84" s="43">
        <f t="shared" si="29"/>
        <v>2196.4293519330595</v>
      </c>
      <c r="AO84" s="72">
        <f t="shared" si="29"/>
        <v>0</v>
      </c>
    </row>
    <row r="85" spans="1:41" x14ac:dyDescent="0.25">
      <c r="E85" s="85">
        <f>SUM(F85:AO85)</f>
        <v>0</v>
      </c>
      <c r="F85" s="114"/>
      <c r="G85" s="115"/>
      <c r="H85" s="115"/>
      <c r="I85" s="115"/>
      <c r="J85" s="116"/>
      <c r="K85" s="93"/>
      <c r="L85" s="44"/>
      <c r="M85" s="44"/>
      <c r="N85" s="44"/>
      <c r="O85" s="44"/>
      <c r="P85" s="44"/>
      <c r="Q85" s="44"/>
      <c r="R85" s="44"/>
      <c r="S85" s="44"/>
      <c r="T85" s="45"/>
      <c r="U85" s="54"/>
      <c r="V85" s="55"/>
      <c r="W85" s="55"/>
      <c r="X85" s="55"/>
      <c r="Y85" s="53"/>
      <c r="Z85" s="45"/>
      <c r="AA85" s="45"/>
      <c r="AB85" s="45"/>
      <c r="AC85" s="45"/>
      <c r="AD85" s="45"/>
      <c r="AE85" s="44"/>
      <c r="AF85" s="70"/>
      <c r="AG85" s="53"/>
      <c r="AH85" s="53"/>
      <c r="AI85" s="53"/>
      <c r="AJ85" s="73"/>
      <c r="AK85" s="45"/>
      <c r="AL85" s="45"/>
      <c r="AM85" s="45"/>
      <c r="AN85" s="45"/>
      <c r="AO85" s="45"/>
    </row>
    <row r="86" spans="1:41" ht="15.75" thickBot="1" x14ac:dyDescent="0.3">
      <c r="A86" s="4" t="s">
        <v>71</v>
      </c>
      <c r="B86" s="4" t="s">
        <v>54</v>
      </c>
      <c r="C86" s="4"/>
      <c r="D86" s="4"/>
      <c r="E86" s="13"/>
      <c r="F86" s="13"/>
      <c r="G86" s="20"/>
      <c r="H86" s="20"/>
      <c r="I86" s="20"/>
      <c r="J86" s="21"/>
      <c r="K86" s="13"/>
      <c r="L86" s="20"/>
      <c r="M86" s="20"/>
      <c r="N86" s="20"/>
      <c r="O86" s="20"/>
      <c r="P86" s="20"/>
      <c r="Q86" s="20"/>
      <c r="R86" s="20"/>
      <c r="S86" s="20"/>
      <c r="T86" s="21"/>
      <c r="U86" s="13"/>
      <c r="V86" s="20"/>
      <c r="W86" s="20"/>
      <c r="X86" s="20"/>
      <c r="Y86" s="21"/>
      <c r="Z86" s="21"/>
      <c r="AA86" s="21"/>
      <c r="AB86" s="21"/>
      <c r="AC86" s="21"/>
      <c r="AD86" s="21"/>
      <c r="AE86" s="20"/>
      <c r="AF86" s="9"/>
      <c r="AG86" s="21"/>
      <c r="AH86" s="21"/>
      <c r="AI86" s="21"/>
      <c r="AJ86" s="9"/>
      <c r="AK86" s="21"/>
      <c r="AL86" s="21"/>
      <c r="AM86" s="21"/>
      <c r="AN86" s="21"/>
      <c r="AO86" s="21"/>
    </row>
    <row r="87" spans="1:41" ht="16.5" thickBot="1" x14ac:dyDescent="0.3">
      <c r="E87" s="78">
        <f>SUM(E84,E80)</f>
        <v>3799270.6160573643</v>
      </c>
      <c r="F87" s="78">
        <f>SUM(F84,F80)</f>
        <v>315167.27334305155</v>
      </c>
      <c r="G87" s="78">
        <f t="shared" ref="G87:AO87" si="30">SUM(G84,G80)</f>
        <v>194380.1124526464</v>
      </c>
      <c r="H87" s="78">
        <f t="shared" si="30"/>
        <v>143296.16467556299</v>
      </c>
      <c r="I87" s="78">
        <f t="shared" si="30"/>
        <v>14383.115581075301</v>
      </c>
      <c r="J87" s="92">
        <f t="shared" si="30"/>
        <v>232489.97479895197</v>
      </c>
      <c r="K87" s="78">
        <f t="shared" si="30"/>
        <v>659431.35958871641</v>
      </c>
      <c r="L87" s="79">
        <f t="shared" si="30"/>
        <v>0</v>
      </c>
      <c r="M87" s="79">
        <f t="shared" si="30"/>
        <v>26914.499813219998</v>
      </c>
      <c r="N87" s="79">
        <f t="shared" si="30"/>
        <v>89516.648577991989</v>
      </c>
      <c r="O87" s="79">
        <f t="shared" si="30"/>
        <v>9911.6519400319994</v>
      </c>
      <c r="P87" s="79">
        <f t="shared" si="30"/>
        <v>0</v>
      </c>
      <c r="Q87" s="79">
        <f t="shared" si="30"/>
        <v>36964.047993354994</v>
      </c>
      <c r="R87" s="79">
        <f t="shared" si="30"/>
        <v>12931.952346711561</v>
      </c>
      <c r="S87" s="79">
        <f t="shared" si="30"/>
        <v>0</v>
      </c>
      <c r="T87" s="80">
        <f t="shared" si="30"/>
        <v>56906.071811272996</v>
      </c>
      <c r="U87" s="78">
        <f t="shared" si="30"/>
        <v>0</v>
      </c>
      <c r="V87" s="79">
        <f t="shared" si="30"/>
        <v>0</v>
      </c>
      <c r="W87" s="79">
        <f t="shared" si="30"/>
        <v>0</v>
      </c>
      <c r="X87" s="79">
        <f t="shared" si="30"/>
        <v>8691.9547396426497</v>
      </c>
      <c r="Y87" s="80">
        <f t="shared" si="30"/>
        <v>0</v>
      </c>
      <c r="Z87" s="78">
        <f t="shared" si="30"/>
        <v>8525</v>
      </c>
      <c r="AA87" s="79">
        <f t="shared" si="30"/>
        <v>35967.867814973797</v>
      </c>
      <c r="AB87" s="79">
        <f t="shared" si="30"/>
        <v>0</v>
      </c>
      <c r="AC87" s="79">
        <f t="shared" si="30"/>
        <v>25436.103099628301</v>
      </c>
      <c r="AD87" s="79">
        <f t="shared" si="30"/>
        <v>0</v>
      </c>
      <c r="AE87" s="79">
        <f t="shared" si="30"/>
        <v>48412.995908984303</v>
      </c>
      <c r="AF87" s="79">
        <f t="shared" si="30"/>
        <v>0</v>
      </c>
      <c r="AG87" s="79">
        <f t="shared" si="30"/>
        <v>0</v>
      </c>
      <c r="AH87" s="79">
        <f t="shared" si="30"/>
        <v>279714.836640516</v>
      </c>
      <c r="AI87" s="79">
        <f t="shared" si="30"/>
        <v>27143.008743104299</v>
      </c>
      <c r="AJ87" s="79">
        <f t="shared" si="30"/>
        <v>55543.431793235402</v>
      </c>
      <c r="AK87" s="79">
        <f t="shared" si="30"/>
        <v>187424.11277189048</v>
      </c>
      <c r="AL87" s="79">
        <f t="shared" si="30"/>
        <v>0</v>
      </c>
      <c r="AM87" s="79">
        <f t="shared" si="30"/>
        <v>0</v>
      </c>
      <c r="AN87" s="79">
        <f t="shared" si="30"/>
        <v>24359.63567633506</v>
      </c>
      <c r="AO87" s="80">
        <f t="shared" si="30"/>
        <v>10260.271604224001</v>
      </c>
    </row>
    <row r="89" spans="1:41" x14ac:dyDescent="0.25">
      <c r="E89" s="24"/>
    </row>
    <row r="91" spans="1:41" x14ac:dyDescent="0.25">
      <c r="D91" s="24"/>
      <c r="E91" s="94"/>
      <c r="F91" s="24"/>
      <c r="G91" s="94"/>
    </row>
    <row r="92" spans="1:41" x14ac:dyDescent="0.25">
      <c r="B92" s="151"/>
      <c r="D92" s="24"/>
      <c r="E92" s="24"/>
      <c r="F92" s="24"/>
    </row>
    <row r="93" spans="1:41" x14ac:dyDescent="0.25">
      <c r="L93" s="94"/>
      <c r="N93" s="152"/>
    </row>
    <row r="94" spans="1:41" x14ac:dyDescent="0.25">
      <c r="L94" s="94"/>
      <c r="N94" s="152"/>
    </row>
    <row r="95" spans="1:41" x14ac:dyDescent="0.25">
      <c r="L95" s="94"/>
      <c r="N95" s="152"/>
    </row>
    <row r="96" spans="1:41" x14ac:dyDescent="0.25">
      <c r="L96" s="94"/>
      <c r="N96" s="152"/>
    </row>
    <row r="97" spans="12:14" x14ac:dyDescent="0.25">
      <c r="L97" s="94"/>
      <c r="N97" s="152"/>
    </row>
    <row r="98" spans="12:14" x14ac:dyDescent="0.25">
      <c r="L98" s="94"/>
      <c r="N98" s="152"/>
    </row>
    <row r="99" spans="12:14" x14ac:dyDescent="0.25">
      <c r="L99" s="94"/>
      <c r="N99" s="152"/>
    </row>
    <row r="100" spans="12:14" x14ac:dyDescent="0.25">
      <c r="L100" s="94"/>
      <c r="N100" s="152"/>
    </row>
    <row r="101" spans="12:14" x14ac:dyDescent="0.25">
      <c r="L101" s="94"/>
      <c r="N101" s="152"/>
    </row>
    <row r="102" spans="12:14" x14ac:dyDescent="0.25">
      <c r="L102" s="94"/>
      <c r="N102" s="152"/>
    </row>
    <row r="103" spans="12:14" x14ac:dyDescent="0.25">
      <c r="L103" s="94"/>
      <c r="N103" s="152"/>
    </row>
    <row r="104" spans="12:14" x14ac:dyDescent="0.25">
      <c r="L104" s="94"/>
      <c r="N104" s="152"/>
    </row>
    <row r="105" spans="12:14" x14ac:dyDescent="0.25">
      <c r="L105" s="94"/>
      <c r="N105" s="152"/>
    </row>
    <row r="106" spans="12:14" x14ac:dyDescent="0.25">
      <c r="L106" s="94"/>
      <c r="N106" s="152"/>
    </row>
    <row r="107" spans="12:14" x14ac:dyDescent="0.25">
      <c r="L107" s="94"/>
      <c r="N107" s="152"/>
    </row>
    <row r="108" spans="12:14" x14ac:dyDescent="0.25">
      <c r="L108" s="94"/>
      <c r="N108" s="152"/>
    </row>
    <row r="109" spans="12:14" x14ac:dyDescent="0.25">
      <c r="L109" s="94"/>
      <c r="N109" s="152"/>
    </row>
    <row r="110" spans="12:14" x14ac:dyDescent="0.25">
      <c r="L110" s="94"/>
      <c r="N110" s="152"/>
    </row>
    <row r="111" spans="12:14" x14ac:dyDescent="0.25">
      <c r="L111" s="94"/>
      <c r="N111" s="152"/>
    </row>
    <row r="112" spans="12:14" x14ac:dyDescent="0.25">
      <c r="L112" s="94"/>
      <c r="N112" s="152"/>
    </row>
    <row r="113" spans="12:14" x14ac:dyDescent="0.25">
      <c r="L113" s="94"/>
      <c r="N113" s="152"/>
    </row>
    <row r="114" spans="12:14" x14ac:dyDescent="0.25">
      <c r="L114" s="94"/>
      <c r="N114" s="152"/>
    </row>
    <row r="115" spans="12:14" x14ac:dyDescent="0.25">
      <c r="L115" s="94"/>
      <c r="N115" s="152"/>
    </row>
    <row r="116" spans="12:14" x14ac:dyDescent="0.25">
      <c r="L116" s="94"/>
      <c r="N116" s="152"/>
    </row>
    <row r="117" spans="12:14" x14ac:dyDescent="0.25">
      <c r="L117" s="94"/>
      <c r="N117" s="152"/>
    </row>
    <row r="118" spans="12:14" x14ac:dyDescent="0.25">
      <c r="L118" s="94"/>
      <c r="N118" s="152"/>
    </row>
    <row r="119" spans="12:14" x14ac:dyDescent="0.25">
      <c r="L119" s="94"/>
      <c r="N119" s="152"/>
    </row>
    <row r="120" spans="12:14" x14ac:dyDescent="0.25">
      <c r="L120" s="94"/>
      <c r="N120" s="152"/>
    </row>
    <row r="121" spans="12:14" x14ac:dyDescent="0.25">
      <c r="L121" s="94"/>
      <c r="N121" s="152"/>
    </row>
    <row r="122" spans="12:14" x14ac:dyDescent="0.25">
      <c r="L122" s="94"/>
      <c r="N122" s="152"/>
    </row>
    <row r="123" spans="12:14" x14ac:dyDescent="0.25">
      <c r="L123" s="94"/>
      <c r="N123" s="152"/>
    </row>
    <row r="124" spans="12:14" x14ac:dyDescent="0.25">
      <c r="L124" s="94"/>
      <c r="N124" s="152"/>
    </row>
    <row r="125" spans="12:14" x14ac:dyDescent="0.25">
      <c r="L125" s="94"/>
      <c r="N125" s="152"/>
    </row>
    <row r="126" spans="12:14" x14ac:dyDescent="0.25">
      <c r="L126" s="94"/>
      <c r="N126" s="152"/>
    </row>
    <row r="127" spans="12:14" x14ac:dyDescent="0.25">
      <c r="L127" s="94"/>
      <c r="N127" s="152"/>
    </row>
    <row r="128" spans="12:14" x14ac:dyDescent="0.25">
      <c r="L128" s="94"/>
      <c r="N128" s="152"/>
    </row>
    <row r="129" spans="12:14" x14ac:dyDescent="0.25">
      <c r="L129" s="94"/>
      <c r="N129" s="152"/>
    </row>
    <row r="130" spans="12:14" x14ac:dyDescent="0.25">
      <c r="L130" s="94"/>
      <c r="N130" s="152"/>
    </row>
    <row r="131" spans="12:14" x14ac:dyDescent="0.25">
      <c r="L131" s="94"/>
      <c r="N131" s="152"/>
    </row>
    <row r="132" spans="12:14" x14ac:dyDescent="0.25">
      <c r="L132" s="94"/>
      <c r="N132" s="152"/>
    </row>
    <row r="133" spans="12:14" x14ac:dyDescent="0.25">
      <c r="L133" s="94"/>
      <c r="N133" s="152"/>
    </row>
    <row r="134" spans="12:14" x14ac:dyDescent="0.25">
      <c r="L134" s="94"/>
      <c r="N134" s="152"/>
    </row>
  </sheetData>
  <mergeCells count="13">
    <mergeCell ref="C66:D66"/>
    <mergeCell ref="K2:T2"/>
    <mergeCell ref="Z2:AE2"/>
    <mergeCell ref="U2:Y2"/>
    <mergeCell ref="AF2:AI2"/>
    <mergeCell ref="F2:J2"/>
    <mergeCell ref="F34:J34"/>
    <mergeCell ref="AJ2:AO2"/>
    <mergeCell ref="K34:T34"/>
    <mergeCell ref="AJ34:AO34"/>
    <mergeCell ref="AF34:AI34"/>
    <mergeCell ref="Z34:AE34"/>
    <mergeCell ref="U34:Y34"/>
  </mergeCells>
  <hyperlinks>
    <hyperlink ref="U34:Y34" location="'CapEx Table'!A1" display="View Itemized Table" xr:uid="{00000000-0004-0000-0000-000001000000}"/>
    <hyperlink ref="Z34:AE34" location="'CapEx Table'!A1" display="View Itemized Table" xr:uid="{00000000-0004-0000-0000-000002000000}"/>
    <hyperlink ref="AF34:AI34" location="'CapEx Table'!A1" display="View Itemized Table" xr:uid="{00000000-0004-0000-0000-000003000000}"/>
    <hyperlink ref="AJ34:AO34" location="'CapEx Table'!A1" display="View Itemized Table" xr:uid="{00000000-0004-0000-0000-000004000000}"/>
    <hyperlink ref="C66:D66" location="Subawards!A1" display="View Itemized Table" xr:uid="{00000000-0004-0000-0000-000005000000}"/>
  </hyperlink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ED81C5E7FDBD4C93DBDEEC26165DDE" ma:contentTypeVersion="6" ma:contentTypeDescription="Create a new document." ma:contentTypeScope="" ma:versionID="14ed4a1423baf49ef889a52fb762a3c0">
  <xsd:schema xmlns:xsd="http://www.w3.org/2001/XMLSchema" xmlns:xs="http://www.w3.org/2001/XMLSchema" xmlns:p="http://schemas.microsoft.com/office/2006/metadata/properties" xmlns:ns2="9081a385-c01c-48ac-a838-6ea2c6c9cf0a" xmlns:ns3="c060ed68-af92-4cdd-bcb5-fb4ebbbbf93a" targetNamespace="http://schemas.microsoft.com/office/2006/metadata/properties" ma:root="true" ma:fieldsID="c5001f293368a62a15b58852ef17b187" ns2:_="" ns3:_="">
    <xsd:import namespace="9081a385-c01c-48ac-a838-6ea2c6c9cf0a"/>
    <xsd:import namespace="c060ed68-af92-4cdd-bcb5-fb4ebbbbf93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81a385-c01c-48ac-a838-6ea2c6c9cf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0ed68-af92-4cdd-bcb5-fb4ebbbbf9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2B25FD-8B39-44F4-9886-3B6EA60393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81a385-c01c-48ac-a838-6ea2c6c9cf0a"/>
    <ds:schemaRef ds:uri="c060ed68-af92-4cdd-bcb5-fb4ebbbbf9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380855-92EB-41EC-B181-7CAF2BF2EB7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8EA13C5-D305-4AB8-93D3-4C7BA6D11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1030 Form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Coles, Mark W.</dc:creator>
  <cp:lastModifiedBy>Laura Mercier</cp:lastModifiedBy>
  <dcterms:created xsi:type="dcterms:W3CDTF">2021-09-21T13:18:04Z</dcterms:created>
  <dcterms:modified xsi:type="dcterms:W3CDTF">2022-04-12T14:57:19Z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0x01010070ED81C5E7FDBD4C93DBDEEC26165DDE</vt:lpwstr>
  </property>
</Properties>
</file>